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snei\Desktop\Darbiniai\Slengiai\2026_metai\II_KETVIRTIS\"/>
    </mc:Choice>
  </mc:AlternateContent>
  <xr:revisionPtr revIDLastSave="0" documentId="13_ncr:1_{D45B5D4A-5233-40ED-AE02-C2BFCF782495}" xr6:coauthVersionLast="47" xr6:coauthVersionMax="47" xr10:uidLastSave="{00000000-0000-0000-0000-000000000000}"/>
  <bookViews>
    <workbookView xWindow="28680" yWindow="6105" windowWidth="29040" windowHeight="15840" activeTab="1" xr2:uid="{A49FAF49-E694-446D-8C69-3916CAE77FA8}"/>
  </bookViews>
  <sheets>
    <sheet name="FB_06_30" sheetId="1" r:id="rId1"/>
    <sheet name="VRA_06_30" sheetId="2" r:id="rId2"/>
    <sheet name="FS" sheetId="3" r:id="rId3"/>
  </sheets>
  <definedNames>
    <definedName name="_xlnm.Print_Area" localSheetId="1">VRA_06_30!$A$1:$J$66</definedName>
    <definedName name="_xlnm.Print_Titles" localSheetId="0">FB_06_30!$17:$17</definedName>
    <definedName name="_xlnm.Print_Titles" localSheetId="2">FS!$10:$12</definedName>
    <definedName name="_xlnm.Print_Titles" localSheetId="1">VRA_06_30!$15:$15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1" l="1"/>
  <c r="G72" i="1"/>
  <c r="G70" i="1"/>
  <c r="G67" i="1"/>
  <c r="G62" i="1" s="1"/>
  <c r="G57" i="1" s="1"/>
  <c r="G59" i="1"/>
  <c r="G51" i="1"/>
  <c r="G42" i="1"/>
  <c r="G39" i="1"/>
  <c r="G25" i="1"/>
  <c r="G19" i="1" s="1"/>
  <c r="G50" i="1" s="1"/>
  <c r="G20" i="1"/>
  <c r="J56" i="2"/>
  <c r="J37" i="2" l="1"/>
  <c r="J40" i="2"/>
  <c r="D13" i="3" l="1"/>
  <c r="E13" i="3"/>
  <c r="F13" i="3"/>
  <c r="G13" i="3"/>
  <c r="H13" i="3"/>
  <c r="H28" i="3" s="1"/>
  <c r="I13" i="3"/>
  <c r="J13" i="3"/>
  <c r="K13" i="3"/>
  <c r="L13" i="3"/>
  <c r="M13" i="3"/>
  <c r="N14" i="3"/>
  <c r="N15" i="3"/>
  <c r="D16" i="3"/>
  <c r="E16" i="3"/>
  <c r="F16" i="3"/>
  <c r="G16" i="3"/>
  <c r="H16" i="3"/>
  <c r="I16" i="3"/>
  <c r="J16" i="3"/>
  <c r="K16" i="3"/>
  <c r="L16" i="3"/>
  <c r="M16" i="3"/>
  <c r="N17" i="3"/>
  <c r="N18" i="3"/>
  <c r="D19" i="3"/>
  <c r="E19" i="3"/>
  <c r="F19" i="3"/>
  <c r="G19" i="3"/>
  <c r="H19" i="3"/>
  <c r="I19" i="3"/>
  <c r="J19" i="3"/>
  <c r="K19" i="3"/>
  <c r="L19" i="3"/>
  <c r="M19" i="3"/>
  <c r="N20" i="3"/>
  <c r="N21" i="3"/>
  <c r="D22" i="3"/>
  <c r="E22" i="3"/>
  <c r="F22" i="3"/>
  <c r="G22" i="3"/>
  <c r="H22" i="3"/>
  <c r="I22" i="3"/>
  <c r="J22" i="3"/>
  <c r="K22" i="3"/>
  <c r="L22" i="3"/>
  <c r="M22" i="3"/>
  <c r="N23" i="3"/>
  <c r="N24" i="3"/>
  <c r="D25" i="3"/>
  <c r="E25" i="3"/>
  <c r="F25" i="3"/>
  <c r="G25" i="3"/>
  <c r="G28" i="3" s="1"/>
  <c r="H25" i="3"/>
  <c r="I25" i="3"/>
  <c r="J25" i="3"/>
  <c r="K25" i="3"/>
  <c r="L25" i="3"/>
  <c r="M25" i="3"/>
  <c r="N26" i="3"/>
  <c r="N27" i="3"/>
  <c r="D28" i="3"/>
  <c r="E28" i="3"/>
  <c r="F28" i="3"/>
  <c r="I18" i="2"/>
  <c r="I25" i="2"/>
  <c r="J25" i="2"/>
  <c r="I29" i="2"/>
  <c r="I24" i="2" s="1"/>
  <c r="I17" i="2" s="1"/>
  <c r="J29" i="2"/>
  <c r="I37" i="2"/>
  <c r="J36" i="2"/>
  <c r="I40" i="2"/>
  <c r="I36" i="2" l="1"/>
  <c r="I52" i="2" s="1"/>
  <c r="I56" i="2" s="1"/>
  <c r="M28" i="3"/>
  <c r="N16" i="3"/>
  <c r="J28" i="3"/>
  <c r="N19" i="3"/>
  <c r="L28" i="3"/>
  <c r="N25" i="3"/>
  <c r="N22" i="3"/>
  <c r="I28" i="3"/>
  <c r="N13" i="3"/>
  <c r="K28" i="3"/>
  <c r="J17" i="2"/>
  <c r="N28" i="3" l="1"/>
  <c r="H72" i="1"/>
  <c r="H70" i="1"/>
  <c r="H67" i="1"/>
  <c r="H62" i="1" s="1"/>
  <c r="H57" i="1" s="1"/>
  <c r="G80" i="1"/>
  <c r="H59" i="1"/>
  <c r="H51" i="1"/>
  <c r="H42" i="1"/>
  <c r="H39" i="1" s="1"/>
  <c r="H25" i="1"/>
  <c r="H20" i="1"/>
  <c r="H19" i="1" s="1"/>
  <c r="H80" i="1" l="1"/>
  <c r="H5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5" authorId="0" shapeId="0" xr:uid="{5A52A12B-48FA-4141-AABC-CBB2BFAD4C01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5" authorId="0" shapeId="0" xr:uid="{494D3A03-CD12-488A-8D32-C769BE023BFE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6" authorId="0" shapeId="0" xr:uid="{5F0DE124-5422-40A0-84AA-88BCE19EA8C3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1" authorId="0" shapeId="0" xr:uid="{AFD45F2E-9F39-468E-8D4F-FCD83E4493CB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6" authorId="0" shapeId="0" xr:uid="{35B1E7B6-739D-4917-B1AC-F43FB4E99C67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19" authorId="0" shapeId="0" xr:uid="{9C94086D-C845-46E2-985C-192897293B9C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0" authorId="0" shapeId="0" xr:uid="{25772D94-AE6F-4456-BD39-7C9C12BFA434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1" authorId="0" shapeId="0" xr:uid="{E757F6E0-5889-48AA-A3A6-ADC419B75A1C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2" authorId="0" shapeId="0" xr:uid="{6BB59872-FF28-4B78-9DBB-533DDE92A753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3" authorId="0" shapeId="0" xr:uid="{B8575EDB-3006-4C89-BBA9-0251F34712D7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37" authorId="0" shapeId="0" xr:uid="{5101116A-6A37-4A68-AFE1-BE574B553EA2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38" authorId="0" shapeId="0" xr:uid="{7C08C1FB-B613-4D54-887B-1CEA76C1975E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39" authorId="0" shapeId="0" xr:uid="{2456AB6C-F2B7-48BB-A7A5-5ADBC67C3959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0" authorId="0" shapeId="0" xr:uid="{1B5605AE-7D96-45A5-9D84-F81056727A5A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1" authorId="0" shapeId="0" xr:uid="{636A1D8B-5E52-4CA2-BDE8-120979A40ACF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2" authorId="0" shapeId="0" xr:uid="{D3014226-A391-47E2-89A0-984200DB1D10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3" authorId="0" shapeId="0" xr:uid="{B2AD6FCA-9F1F-461D-B287-A88470D0E82B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4" authorId="0" shapeId="0" xr:uid="{01A808C3-4B0E-43E0-9E46-2E7F22D1AABD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5" authorId="0" shapeId="0" xr:uid="{B145D7D3-9212-4C34-89E3-6856F6EEC9EA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46" authorId="0" shapeId="0" xr:uid="{9174FD51-7FC6-4D17-BD10-D31561DFC297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47" authorId="0" shapeId="0" xr:uid="{B62F5581-BCAF-4A7E-8B57-1499247BD120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48" authorId="0" shapeId="0" xr:uid="{FFD6EBCE-0BD7-443C-A24D-77DFA4B1986D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49" authorId="0" shapeId="0" xr:uid="{C7064338-B1E7-4128-81AB-44429FDC1D68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0" authorId="0" shapeId="0" xr:uid="{299433BE-5DB7-422F-9D1B-93E61B67C7A9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4" authorId="0" shapeId="0" xr:uid="{69F4453A-F3A3-40F4-8CCE-EBDCDB043862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4" authorId="0" shapeId="0" xr:uid="{1BFE81A7-C771-4EC7-9EFF-C4608F4161F2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4" authorId="0" shapeId="0" xr:uid="{F1194E89-1D4F-4254-BABA-4A383F744183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4" authorId="0" shapeId="0" xr:uid="{FD7347E3-317F-4B94-B37C-7D63CE45A3D8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4" authorId="0" shapeId="0" xr:uid="{B2BECDE4-DBB6-4A48-9CEF-7E54BCD5FCAD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4" authorId="0" shapeId="0" xr:uid="{B2D88229-23DC-43BC-BA61-D41E65D37C2A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4" authorId="0" shapeId="0" xr:uid="{E57C8603-5995-4ACD-8897-C95717D05FA7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4" authorId="0" shapeId="0" xr:uid="{F583E876-01D9-4B43-865E-F2B16329D12D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4" authorId="0" shapeId="0" xr:uid="{4DF5C7FD-E62D-4D93-B71C-BADB8C99A223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4" authorId="0" shapeId="0" xr:uid="{0417004C-F558-43E4-9B68-4237B665C59C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4" authorId="0" shapeId="0" xr:uid="{B3BD3641-A75A-4C6C-905C-C0B46C912413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5" authorId="0" shapeId="0" xr:uid="{2A005D7A-4565-486C-9C84-B8D08F3FBF8C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5" authorId="0" shapeId="0" xr:uid="{542D4C87-26FB-4B9E-BAB1-CC1C3E404CE4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5" authorId="0" shapeId="0" xr:uid="{0D7D9FEE-D48B-46DB-A800-FA82878D7D64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5" authorId="0" shapeId="0" xr:uid="{26ABD188-D665-4F42-92FA-1FF67187D91F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5" authorId="0" shapeId="0" xr:uid="{7CE9B6B4-C214-4326-87A2-B9E2FFE43464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5" authorId="0" shapeId="0" xr:uid="{46BD3FCE-A835-4E5A-94A2-98CB234DC866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5" authorId="0" shapeId="0" xr:uid="{493A69BB-922D-41F8-A1D1-62CFB403F0E3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5" authorId="0" shapeId="0" xr:uid="{255DCA2C-CB87-4CBB-BA94-FA454DF65A28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5" authorId="0" shapeId="0" xr:uid="{22330250-BAB1-4227-8FEC-02376820628E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5" authorId="0" shapeId="0" xr:uid="{0F5E2E63-CDCE-493A-9E4E-188C1218451D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7" authorId="0" shapeId="0" xr:uid="{A2327627-2E8F-4E53-B060-4275CF2BDD54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7" authorId="0" shapeId="0" xr:uid="{74263923-DF4A-47CB-968F-FDF916C80F33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7" authorId="0" shapeId="0" xr:uid="{7BB96EBE-8878-4743-97B1-D234B72C28BE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7" authorId="0" shapeId="0" xr:uid="{B31E52D6-63CA-4063-9227-6F4BF5A357EF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7" authorId="0" shapeId="0" xr:uid="{BB799B54-8C68-478B-ACB0-902B171F8682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7" authorId="0" shapeId="0" xr:uid="{F8D2DB98-8AA5-4AE3-9D28-4D872A5058A6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7" authorId="0" shapeId="0" xr:uid="{D61F535F-43D6-4269-AFBA-A287DC74849B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7" authorId="0" shapeId="0" xr:uid="{CDB587C8-F693-45FA-A277-912C1581C541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7" authorId="0" shapeId="0" xr:uid="{CBF4F734-3F32-4C76-A8B6-290FDF0CAEB8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7" authorId="0" shapeId="0" xr:uid="{54E8A015-C054-495F-94F5-8609D852F59E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8" authorId="0" shapeId="0" xr:uid="{006D17C3-67DB-4330-8F82-BCCF650F3473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8" authorId="0" shapeId="0" xr:uid="{D7F31B0E-BB35-4A77-9453-312E9A7C7090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8" authorId="0" shapeId="0" xr:uid="{337A60E2-3DAA-4133-980F-C9D901FFE35E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8" authorId="0" shapeId="0" xr:uid="{C22A4964-81A0-447A-9098-EB9E4D383B88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8" authorId="0" shapeId="0" xr:uid="{36FEDE2E-65A7-48DB-BD48-F2C89DBAD47B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8" authorId="0" shapeId="0" xr:uid="{7770561F-F6D0-4395-A3B6-25A167CF4398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8" authorId="0" shapeId="0" xr:uid="{57D4D2AF-6FCA-461F-98DD-71C2E17A9AE0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8" authorId="0" shapeId="0" xr:uid="{76EE0523-52E3-4EA6-A9B3-3A285EA371B0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8" authorId="0" shapeId="0" xr:uid="{6E001F1C-EF1E-4109-9DAF-D46F0964A1EF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8" authorId="0" shapeId="0" xr:uid="{B3B19701-E9C2-4EF2-AE9D-563215E69A01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20" authorId="0" shapeId="0" xr:uid="{73C93B21-6216-4AC0-B4C2-0C76798DA6F2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20" authorId="0" shapeId="0" xr:uid="{C03A61DD-030B-47B0-86C3-9E90FC527F83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20" authorId="0" shapeId="0" xr:uid="{56935B4C-5469-4744-99B1-B665C49E3E9D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20" authorId="0" shapeId="0" xr:uid="{DBF77019-C4EA-471A-9C4F-06D232CD061F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20" authorId="0" shapeId="0" xr:uid="{53638421-D89D-4F38-863D-55AD8B18547D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20" authorId="0" shapeId="0" xr:uid="{C35BC822-5ABE-4DB7-A549-82AA5D870B99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20" authorId="0" shapeId="0" xr:uid="{5E4ED6D7-8236-40AA-A0EC-58BE32AC42C4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20" authorId="0" shapeId="0" xr:uid="{EF693804-BE09-4DE2-B57B-DC8C883985A2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20" authorId="0" shapeId="0" xr:uid="{3C223AF1-AF55-4189-94A2-E059F2114342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20" authorId="0" shapeId="0" xr:uid="{EC89E112-39D4-4D98-A301-A2CF646E573D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21" authorId="0" shapeId="0" xr:uid="{CB0F7FBD-2272-433C-9032-6C5FD1D09F67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21" authorId="0" shapeId="0" xr:uid="{247A6073-6A66-4D1E-BD17-15FF950E7FCD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21" authorId="0" shapeId="0" xr:uid="{0DF97D61-4771-4DBF-936A-B14954121872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21" authorId="0" shapeId="0" xr:uid="{B3370465-9012-4281-816A-36953C5C7D1B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21" authorId="0" shapeId="0" xr:uid="{D9D08FF2-D827-45B9-BA0F-859A9700AA2C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21" authorId="0" shapeId="0" xr:uid="{8F29F972-52BE-46D3-BE7A-FC3D6F0C573A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21" authorId="0" shapeId="0" xr:uid="{41E8F26A-0E4F-4074-A1E5-290EE359B0CD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21" authorId="0" shapeId="0" xr:uid="{4C9BD84E-9F12-460E-BA39-D9A7D6B7E1E3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21" authorId="0" shapeId="0" xr:uid="{F7377C3A-FFA8-44E2-A4EE-82E5A9DDF7E2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21" authorId="0" shapeId="0" xr:uid="{B5459064-B400-42A1-BEDD-29546E491A23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3" authorId="0" shapeId="0" xr:uid="{89916AC1-FAED-4F4C-9D2C-ABF323C47B11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3" authorId="0" shapeId="0" xr:uid="{A94A8C83-D092-4061-87FD-DBAF32C884C5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3" authorId="0" shapeId="0" xr:uid="{F6C61A28-463C-4828-B117-8218A61B1896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3" authorId="0" shapeId="0" xr:uid="{80DFF5F4-A382-4A3A-A2F1-290579B26E01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3" authorId="0" shapeId="0" xr:uid="{86534A1E-F4B2-402F-B8FC-35F243F9B05D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3" authorId="0" shapeId="0" xr:uid="{C08FAA73-1A63-40A6-8B51-4D8A0B90443B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3" authorId="0" shapeId="0" xr:uid="{27106929-FF31-4EAC-9D85-D7631F6B741B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3" authorId="0" shapeId="0" xr:uid="{C68A9F61-AC9E-45CB-A0F3-C28088D4085A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3" authorId="0" shapeId="0" xr:uid="{A47FDCB8-0A95-4EA2-B590-1BDF214AD8A4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3" authorId="0" shapeId="0" xr:uid="{B8728E43-63EB-4A31-B87F-8AAB359D0B20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4" authorId="0" shapeId="0" xr:uid="{96DF0DF8-C59F-4282-A2B0-21A6DFA647F8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4" authorId="0" shapeId="0" xr:uid="{0234C30C-60CB-45E5-84C2-D6BF080A22EE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4" authorId="0" shapeId="0" xr:uid="{BAC7D9A7-B841-4A75-9B7F-E81511E2F60A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4" authorId="0" shapeId="0" xr:uid="{29565474-8784-4553-9CEB-5C0C4D2C250C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4" authorId="0" shapeId="0" xr:uid="{C1667B42-AF3C-4223-93AB-FD5CA557BE1D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4" authorId="0" shapeId="0" xr:uid="{80375158-0225-414D-8E61-BCA3F3163EDD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4" authorId="0" shapeId="0" xr:uid="{3C6F8B0B-A434-4773-B3EE-D8652588FC71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4" authorId="0" shapeId="0" xr:uid="{9810F379-97CD-40DA-8041-055A2CE84FBA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4" authorId="0" shapeId="0" xr:uid="{2C7247DC-2918-46EA-AD14-CC279A408E84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4" authorId="0" shapeId="0" xr:uid="{54AD8275-DFDD-42C2-8274-EBC6CB940A20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6" authorId="0" shapeId="0" xr:uid="{AA1CAC20-48C6-4010-A63F-6C8908C2514D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6" authorId="0" shapeId="0" xr:uid="{9ACC6215-C1CC-4BB1-B2FD-505B441492BA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6" authorId="0" shapeId="0" xr:uid="{D1B3A85A-FDF1-4259-822C-1CE8FE0BF5CB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6" authorId="0" shapeId="0" xr:uid="{1D9F9ED5-6464-468A-A639-17E62717C4CF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6" authorId="0" shapeId="0" xr:uid="{FAEC5142-E9CB-48A1-98A1-55B28C98E103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6" authorId="0" shapeId="0" xr:uid="{E13345F9-A075-44E5-AF1F-F4709BD996E0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6" authorId="0" shapeId="0" xr:uid="{2C01F754-6877-4B33-8534-D198F87622DE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6" authorId="0" shapeId="0" xr:uid="{BEFF7E12-E564-40B9-8697-A471C9422FBF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6" authorId="0" shapeId="0" xr:uid="{E8E14F73-65DF-4A92-8073-4AEC321E3C0E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6" authorId="0" shapeId="0" xr:uid="{EC5CBD27-6705-4BC2-9D9A-9BBC39D6DF0E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7" authorId="0" shapeId="0" xr:uid="{A4300221-AC56-46A3-BFE1-8CDAA69E142F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7" authorId="0" shapeId="0" xr:uid="{C2A077B4-6B6C-4C7B-91DC-7B157CE9F281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7" authorId="0" shapeId="0" xr:uid="{479633B3-3A59-4D80-B3F4-B32759EBA70B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7" authorId="0" shapeId="0" xr:uid="{3AE3980C-9340-4F47-B01A-388F603DC041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7" authorId="0" shapeId="0" xr:uid="{13157560-891F-446D-B81B-75FB40073200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7" authorId="0" shapeId="0" xr:uid="{80E7DD48-5142-490D-B8ED-8D2C88C40F8B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7" authorId="0" shapeId="0" xr:uid="{E97625BE-337B-4D48-9EA8-239CD21C928D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7" authorId="0" shapeId="0" xr:uid="{A8801991-91EC-4BB8-B9FF-50EF93A95F7B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7" authorId="0" shapeId="0" xr:uid="{219E643F-7ECC-4054-8A9B-CB4B4682A5B5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7" authorId="0" shapeId="0" xr:uid="{EF0C7856-F40C-4287-A8FD-2DDFFAADB421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<sst xmlns="http://schemas.openxmlformats.org/spreadsheetml/2006/main" count="499" uniqueCount="292">
  <si>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</si>
  <si>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</si>
  <si>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</si>
  <si>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</si>
  <si>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Klaipėdos r. Slengių mokykla-daugiafunkcis centras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</si>
  <si>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</si>
  <si>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Įm.k.302850915 Saulės g. 1, Slengių k., Sendvario sen., Klaipėdos r.</t>
  </si>
  <si>
    <t>(viešojo sektoriaus subjekto, parengusio finansinės būklės ataskaitą, juridinio asmens kodas, adresas)</t>
  </si>
  <si>
    <t>FINANSINĖS BŪKLĖS ATASKAITA</t>
  </si>
  <si>
    <t>PAGAL  2026-06-30 D. DUOMENIS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</si>
  <si>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</si>
  <si>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</si>
  <si>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</si>
  <si>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</si>
  <si>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</si>
  <si>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</si>
  <si>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</si>
  <si>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</si>
  <si>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</si>
  <si>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</si>
  <si>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</si>
  <si>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</si>
  <si>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</si>
  <si>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</si>
  <si>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</si>
  <si>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</si>
  <si>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</si>
  <si>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</si>
  <si>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</si>
  <si>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</si>
  <si>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</si>
  <si>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</si>
  <si>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</si>
  <si>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</si>
  <si>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</si>
  <si>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</si>
  <si>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</si>
  <si>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</si>
  <si>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</si>
  <si>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</si>
  <si>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</si>
  <si>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</si>
  <si>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</si>
  <si>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</si>
  <si>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</si>
  <si>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</si>
  <si>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</si>
  <si>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</si>
  <si>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</si>
  <si>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</si>
  <si>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</si>
  <si>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</si>
  <si>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</si>
  <si>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</si>
  <si>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</si>
  <si>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</si>
  <si>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</si>
  <si>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</si>
  <si>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</si>
  <si>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</si>
  <si>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</si>
  <si>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</si>
  <si>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</si>
  <si>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</si>
  <si>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</si>
  <si>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</si>
  <si>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</si>
  <si>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</si>
  <si>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</si>
  <si>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</si>
  <si>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</si>
  <si>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</si>
  <si>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</si>
  <si>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</si>
  <si>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</si>
  <si>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</si>
  <si>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</si>
  <si>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</si>
  <si>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</si>
  <si>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</si>
  <si>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</si>
  <si>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</si>
  <si>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</si>
  <si>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</si>
  <si>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</si>
  <si>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</si>
  <si>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</si>
  <si>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</si>
  <si>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</si>
  <si>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</si>
  <si>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</si>
  <si>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</si>
  <si>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</si>
  <si>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</si>
  <si>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</si>
  <si>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</si>
  <si>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</si>
  <si>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</si>
  <si>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</si>
  <si>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</si>
  <si>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</si>
  <si>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</si>
  <si>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</si>
  <si>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</si>
  <si>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</si>
  <si>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</si>
  <si>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</si>
  <si>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</si>
  <si>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</si>
  <si>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</si>
  <si>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</si>
  <si>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</si>
  <si>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</si>
  <si>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</si>
  <si>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</si>
  <si>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</si>
  <si>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</si>
  <si>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</si>
  <si>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</si>
  <si>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</si>
  <si>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</si>
  <si>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</si>
  <si>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</si>
  <si>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</si>
  <si>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</si>
  <si>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</si>
  <si>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</si>
  <si>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</si>
  <si>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</si>
  <si>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</si>
  <si>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</si>
  <si>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</si>
  <si>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</si>
  <si>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</si>
  <si>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</si>
  <si>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</si>
  <si>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</si>
  <si>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</si>
  <si>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</si>
  <si>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</si>
  <si>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</si>
  <si>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</si>
  <si>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(parašas)</t>
  </si>
  <si>
    <t>(vardas ir pavardė)</t>
  </si>
  <si>
    <t>Viktorija Kaprizkina</t>
  </si>
  <si>
    <t>P03</t>
  </si>
  <si>
    <t>P04</t>
  </si>
  <si>
    <t>P08</t>
  </si>
  <si>
    <t>P09</t>
  </si>
  <si>
    <t>P10</t>
  </si>
  <si>
    <t>P11</t>
  </si>
  <si>
    <t>P12</t>
  </si>
  <si>
    <t>P15</t>
  </si>
  <si>
    <t>P17</t>
  </si>
  <si>
    <t>P18</t>
  </si>
  <si>
    <t xml:space="preserve">Laikinai vykdanti direktorės pareigas                     </t>
  </si>
  <si>
    <t>Vilija Lukauskienė</t>
  </si>
  <si>
    <t>(viešojo sektoriaus subjekto vadovo arba jo įgalioto administracijos vadovo pareigų pavadinimas)</t>
  </si>
  <si>
    <t xml:space="preserve">Biudžetinių įstaigų centralizuotos apskaitos skyriaus vedėja                               </t>
  </si>
  <si>
    <t xml:space="preserve">(ataskaitą parengusio asmens pareigų pavadinimas)                   </t>
  </si>
  <si>
    <t xml:space="preserve">  (parašas)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</si>
  <si>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</si>
  <si>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>GRYNASIS PERVIRŠIS AR DEFICITAS</t>
  </si>
  <si>
    <t>NUOSAVYBĖS METODO ĮTAKA</t>
  </si>
  <si>
    <t>PELNO MOKESTIS</t>
  </si>
  <si>
    <t>APSKAITOS POLITIKOS KEITIMO IR ESMINIŲ APSKAITOS KLAIDŲ TAISYMO ĮTAKA</t>
  </si>
  <si>
    <t>KITOS VEIKLOS REZULTATAS</t>
  </si>
  <si>
    <t xml:space="preserve">4. </t>
  </si>
  <si>
    <t>PERVIRŠIS AR DEFICITAS IŠ VYKDOMOS VEIKLOS</t>
  </si>
  <si>
    <t>PAGRINDINĖS VEIKLOS PERVIRŠIS AR DEFICITAS</t>
  </si>
  <si>
    <t>KAPITALIZUOTOS TURTO KŪRIMO (GAMYBOS) IŠLAIDOS</t>
  </si>
  <si>
    <t>2.10.</t>
  </si>
  <si>
    <t>KITOS SĄNAUDOS</t>
  </si>
  <si>
    <t xml:space="preserve">Kitos </t>
  </si>
  <si>
    <t>2.9.</t>
  </si>
  <si>
    <t>MOKESČIAI EUROPOS SĄJUNGAI IR KITOMS TARPTAUTINĖMS ORGANIZACIJOMS</t>
  </si>
  <si>
    <t>kitų paslaugų</t>
  </si>
  <si>
    <t>2.8.</t>
  </si>
  <si>
    <t>FINANSINĖS IR INVESTICINĖS VEIKLOS SĄNAUDOS</t>
  </si>
  <si>
    <t>finansavimo</t>
  </si>
  <si>
    <t>2.7.</t>
  </si>
  <si>
    <t>FINANSAVIMO SĄNAUDOS</t>
  </si>
  <si>
    <t>nuomos</t>
  </si>
  <si>
    <t>2.6.</t>
  </si>
  <si>
    <t>SOCIALINIŲ IŠMOKŲ, STIPENDIJŲ, PRIZŲ IR PREMIJŲ SĄNAUDOS</t>
  </si>
  <si>
    <t>socialinių išmokų</t>
  </si>
  <si>
    <t>2.5.</t>
  </si>
  <si>
    <t>NUVERTĖJIMO IR NURAŠYTŲ SUMŲ SĄNAUDOS</t>
  </si>
  <si>
    <t>SUNAUDOTŲ IR PARDUOTŲ ATSARGŲ SAVIKAINA</t>
  </si>
  <si>
    <t>2.4.</t>
  </si>
  <si>
    <t>NUSIDĖVĖJIMO IR AMORTIZACIJOS SĄNAUDOS</t>
  </si>
  <si>
    <t>NUVERTĖJIMO IR NURAŠYTŲ SUMŲ</t>
  </si>
  <si>
    <t>2.3.</t>
  </si>
  <si>
    <t xml:space="preserve">    Prekių pardavimo sąnaudos</t>
  </si>
  <si>
    <t>PAPRASTOJO Remonto IR EKSPLOATAVIMO</t>
  </si>
  <si>
    <t>2.2.3.</t>
  </si>
  <si>
    <t xml:space="preserve">    Prekių ir paslaugų sąnaudos viešajam ūkiui</t>
  </si>
  <si>
    <t xml:space="preserve">Kvalifikacijos kėlimo </t>
  </si>
  <si>
    <t>2.2.2.</t>
  </si>
  <si>
    <t xml:space="preserve">    Prekių ir paslaugų sąnaudos veiklai</t>
  </si>
  <si>
    <t xml:space="preserve">Transporto </t>
  </si>
  <si>
    <t>2.2.1.</t>
  </si>
  <si>
    <t>PREKIŲ IR PASLAUGŲ SĄNAUDOS</t>
  </si>
  <si>
    <t xml:space="preserve">Komandiruočių </t>
  </si>
  <si>
    <t>2.2.</t>
  </si>
  <si>
    <t xml:space="preserve">    Socialinių ir kitų išmokų darbuotojams sąnaudos</t>
  </si>
  <si>
    <t>KOMUNALINIŲ PASLAUGŲ IR ryšių</t>
  </si>
  <si>
    <t>2.1.2.</t>
  </si>
  <si>
    <t xml:space="preserve">    Darbo užmokesčio ir socialinio draudimo sąnaudos</t>
  </si>
  <si>
    <t>Nusidėvėjimo ir amortizacijos</t>
  </si>
  <si>
    <t>2.1.1.</t>
  </si>
  <si>
    <t>SU DARBO SANTYKIAIS SUSIJUSIŲ IŠMOKŲ SĄNAUDOS</t>
  </si>
  <si>
    <t xml:space="preserve">Darbo užmokesčio ir socialinio draudimo </t>
  </si>
  <si>
    <t xml:space="preserve">2.1. </t>
  </si>
  <si>
    <t>SĄNAUDOS</t>
  </si>
  <si>
    <t>PAGRINDINĖS VEIKLOS SĄNAUDOS</t>
  </si>
  <si>
    <t xml:space="preserve">    Negrąžintinai pervestinos į biudžetus, išteklių fondus pajamos</t>
  </si>
  <si>
    <t xml:space="preserve">    Kitos </t>
  </si>
  <si>
    <t xml:space="preserve">    Finansinės ir investicinės veiklos pajamos</t>
  </si>
  <si>
    <t xml:space="preserve">    Baudų, konfiskuoto turto ir netesybų pajamos</t>
  </si>
  <si>
    <t xml:space="preserve">    Kitų prekių pardavimo ir paslaugų pajamos</t>
  </si>
  <si>
    <t>1.2.2.2.</t>
  </si>
  <si>
    <t xml:space="preserve">    Prekių pardavimo ir paslaugų, apmokamų viešojo sektoriaus subjektų lėšomis, pajamos</t>
  </si>
  <si>
    <t>1.2.2.1.</t>
  </si>
  <si>
    <t>Prekių pardavimo ir paslaugų pajamos</t>
  </si>
  <si>
    <t xml:space="preserve">    Grąžintinas žyminis mokestis </t>
  </si>
  <si>
    <t>1.2.1.3.</t>
  </si>
  <si>
    <t xml:space="preserve">    Įskaitytas žyminis mokestis</t>
  </si>
  <si>
    <t>1.2.1.2.</t>
  </si>
  <si>
    <t xml:space="preserve">    Rinkliavų pajamos</t>
  </si>
  <si>
    <t>1.2.1.1.</t>
  </si>
  <si>
    <t xml:space="preserve">    Rinkliavų ir žyminio mokesčio pajamos</t>
  </si>
  <si>
    <t>KITOS PAJAMOS</t>
  </si>
  <si>
    <t>MOKESČIŲ IR SOCIALINIŲ ĮMOKŲ PAJAMOS</t>
  </si>
  <si>
    <t xml:space="preserve">    Iš fizinių ir privačių juridinių asmenų</t>
  </si>
  <si>
    <t>1.1.5.</t>
  </si>
  <si>
    <t xml:space="preserve">    Iš viešojo sektoriaus subjektų pajamų</t>
  </si>
  <si>
    <t>Iš kitų finansavimo šaltinių</t>
  </si>
  <si>
    <t xml:space="preserve">    Iš Europos Sąjungos, užsienio valstybių ir tarptautinių organizacijų lėšų</t>
  </si>
  <si>
    <t>Iš ES, užsienio valstybių ir tarptautinių organizacijų lėšų</t>
  </si>
  <si>
    <t xml:space="preserve">    Iš savivaldybių biudžeto</t>
  </si>
  <si>
    <t xml:space="preserve">Iš savivaldybių biudžetų </t>
  </si>
  <si>
    <t xml:space="preserve">    Iš valstybės biudžeto </t>
  </si>
  <si>
    <t>FINANSAVIMO PAJAMOS</t>
  </si>
  <si>
    <t>PAJAMOS</t>
  </si>
  <si>
    <t>PAGRINDINĖS VEIKLOS PAJAMOS</t>
  </si>
  <si>
    <t>Ataskaitinis laikotarpis</t>
  </si>
  <si>
    <t>Praėjęs ataskaitinis laikotarpis</t>
  </si>
  <si>
    <t>Pastabos Nr.</t>
  </si>
  <si>
    <t>VEIKLOS REZULTATŲ ATASKAITA</t>
  </si>
  <si>
    <t>(viešojo sektoriaus subjekto, parengusio veiklos rezultatų ataskaitą, juridinio asmens kodas, adresas)</t>
  </si>
  <si>
    <t>(viešojo sektoriaus subjekto pavadinimas)</t>
  </si>
  <si>
    <t>(Veiklos rezultatų ataskaitos forma)</t>
  </si>
  <si>
    <t xml:space="preserve">                              1 priedas</t>
  </si>
  <si>
    <t xml:space="preserve">3-iojo viešojo sektoriaus apskaitos ir finansinės atskaitomybės standarto „Veiklos rezultatų ataskaita“ </t>
  </si>
  <si>
    <t xml:space="preserve">Laikinai vykdanti direktorės pareigas                   </t>
  </si>
  <si>
    <t xml:space="preserve">(viešojo sektoriaus subjekto vadovas arba jo įgaliotas administracijos vadovas)                           </t>
  </si>
  <si>
    <t xml:space="preserve">Biudžetinių įstaigų centralizuotos apskaitos skyriaus vedėja                     </t>
  </si>
  <si>
    <t xml:space="preserve">vyriausiasis buhalteris (buhalteris)                                                                                      </t>
  </si>
  <si>
    <t>P21</t>
  </si>
  <si>
    <t>P22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</si>
  <si>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</si>
  <si>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Iš viso finansavimo sumų</t>
  </si>
  <si>
    <t>kitoms išlaidoms kompensuoti</t>
  </si>
  <si>
    <t>nepiniginiam turtui įsigyti</t>
  </si>
  <si>
    <t>Iš fizinių ir privačių juridinių asmenų:</t>
  </si>
  <si>
    <t>4.2.</t>
  </si>
  <si>
    <t>4.1.</t>
  </si>
  <si>
    <t>Iš viešojo sektoriaus subjektų pajamų:</t>
  </si>
  <si>
    <t>Iš Europos Sąjungos, užsienio valstybių ir tarptautinių organizacijų:</t>
  </si>
  <si>
    <t>2.1.</t>
  </si>
  <si>
    <t>Iš savivaldybės biudžeto:</t>
  </si>
  <si>
    <t>Iš valstybės biudžeto:</t>
  </si>
  <si>
    <t>11</t>
  </si>
  <si>
    <t xml:space="preserve"> Finansavimo sumų (gautinų) pasikeitimas</t>
  </si>
  <si>
    <t>Finansavimo sumos (grąžintos)</t>
  </si>
  <si>
    <t>Finansavimo sumų sumažėjimas dėl jų perdavimo ne viešojo sektoriaus subjektams</t>
  </si>
  <si>
    <t>Finansavimo sumų sumažėjimas dėl jų panaudojimo savo veiklai</t>
  </si>
  <si>
    <t>Finansavimo sumų sumažėjimas dėl turto pardavimo</t>
  </si>
  <si>
    <t>Perduota kitiems viešojo sektoriaus subjektams</t>
  </si>
  <si>
    <t>Neatlygintinai gautas turtas</t>
  </si>
  <si>
    <t>Finansavimo sumų pergrupavimas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</si>
  <si>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</si>
  <si>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Per ataskaitinį laikotarpį</t>
  </si>
  <si>
    <t>Finansavimo sumų likutis ataskaitinio laikotarpio pradžioje</t>
  </si>
  <si>
    <t>Finansavimo sumų likutis ataskaitinio laikotarpio pabaigoje</t>
  </si>
  <si>
    <t>Finansavimo sumos</t>
  </si>
  <si>
    <t>INFORMACIJA APIE FINANSAVIMO SUMAS PAGAL ŠALTINĮ, TIKSLINĘ PASKIRTĮ IR JŲ POKYČIUS</t>
  </si>
  <si>
    <t>(Informacijos apie finansavimo sumas pagal šaltinį, tikslinę paskirtį ir jų pokyčius forma)</t>
  </si>
  <si>
    <t>2 priedas</t>
  </si>
  <si>
    <t>20-ojo viešojo sektoriaus apskaitos ir finansinės
atskaitomybės standarto  „Finansavimo sumos“</t>
  </si>
  <si>
    <t>P23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</si>
</sst>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Arial"/>
      <family val="2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ahoma"/>
      <family val="2"/>
      <charset val="186"/>
    </font>
    <font>
      <sz val="10"/>
      <name val="Times New Roman"/>
      <family val="1"/>
    </font>
    <font>
      <sz val="11"/>
      <name val="Arial"/>
      <family val="2"/>
      <charset val="186"/>
    </font>
    <font>
      <b/>
      <sz val="12"/>
      <name val="Arial"/>
      <family val="2"/>
      <charset val="186"/>
    </font>
    <font>
      <sz val="12"/>
      <color indexed="8"/>
      <name val="TimesNewRomanPSMT"/>
    </font>
    <font>
      <i/>
      <sz val="11"/>
      <name val="TimesNewRoman,Bold"/>
    </font>
    <font>
      <sz val="11"/>
      <name val="TimesNewRoman,Bold"/>
    </font>
    <font>
      <b/>
      <sz val="11"/>
      <name val="TimesNewRoman,Bold"/>
    </font>
    <font>
      <sz val="12"/>
      <name val="TimesNewRoman,Bold"/>
    </font>
    <font>
      <b/>
      <sz val="12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</font>
    <font>
      <b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trike/>
      <sz val="11"/>
      <name val="Times New Roman"/>
      <family val="1"/>
      <charset val="186"/>
    </font>
    <font>
      <b/>
      <sz val="9"/>
      <color indexed="8"/>
      <name val="Tahoma"/>
      <family val="2"/>
      <charset val="186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9" fillId="0" borderId="0"/>
    <xf numFmtId="0" fontId="44" fillId="0" borderId="0"/>
  </cellStyleXfs>
  <cellXfs count="254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20" fillId="0" borderId="0" xfId="0" applyFont="1"/>
    <xf numFmtId="0" fontId="18" fillId="33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8" fillId="34" borderId="14" xfId="0" applyFont="1" applyFill="1" applyBorder="1" applyAlignment="1">
      <alignment horizontal="center" vertical="center" wrapText="1"/>
    </xf>
    <xf numFmtId="2" fontId="19" fillId="34" borderId="12" xfId="0" applyNumberFormat="1" applyFont="1" applyFill="1" applyBorder="1" applyAlignment="1">
      <alignment horizontal="right" vertical="center"/>
    </xf>
    <xf numFmtId="0" fontId="18" fillId="33" borderId="18" xfId="0" applyFont="1" applyFill="1" applyBorder="1" applyAlignment="1">
      <alignment horizontal="left" vertical="center"/>
    </xf>
    <xf numFmtId="0" fontId="26" fillId="33" borderId="17" xfId="0" applyFont="1" applyFill="1" applyBorder="1" applyAlignment="1">
      <alignment horizontal="left" vertical="center"/>
    </xf>
    <xf numFmtId="0" fontId="26" fillId="33" borderId="17" xfId="0" applyFont="1" applyFill="1" applyBorder="1" applyAlignment="1">
      <alignment horizontal="left" vertical="center" wrapText="1"/>
    </xf>
    <xf numFmtId="2" fontId="18" fillId="33" borderId="18" xfId="0" applyNumberFormat="1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2" fontId="19" fillId="34" borderId="18" xfId="0" applyNumberFormat="1" applyFont="1" applyFill="1" applyBorder="1" applyAlignment="1">
      <alignment horizontal="right" vertical="center"/>
    </xf>
    <xf numFmtId="0" fontId="18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 wrapText="1"/>
    </xf>
    <xf numFmtId="2" fontId="19" fillId="35" borderId="18" xfId="0" applyNumberFormat="1" applyFont="1" applyFill="1" applyBorder="1" applyAlignment="1">
      <alignment horizontal="right" vertical="center"/>
    </xf>
    <xf numFmtId="0" fontId="19" fillId="34" borderId="12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/>
    </xf>
    <xf numFmtId="0" fontId="18" fillId="33" borderId="17" xfId="0" applyFont="1" applyFill="1" applyBorder="1" applyAlignment="1">
      <alignment horizontal="left" vertical="center" wrapText="1"/>
    </xf>
    <xf numFmtId="0" fontId="26" fillId="33" borderId="14" xfId="0" applyFont="1" applyFill="1" applyBorder="1" applyAlignment="1">
      <alignment horizontal="left" vertical="center"/>
    </xf>
    <xf numFmtId="0" fontId="26" fillId="33" borderId="16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8" fillId="0" borderId="2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2" fontId="18" fillId="33" borderId="22" xfId="0" applyNumberFormat="1" applyFont="1" applyFill="1" applyBorder="1" applyAlignment="1">
      <alignment horizontal="right" vertical="center"/>
    </xf>
    <xf numFmtId="0" fontId="18" fillId="0" borderId="15" xfId="0" applyFont="1" applyBorder="1"/>
    <xf numFmtId="0" fontId="19" fillId="34" borderId="19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2" fontId="19" fillId="35" borderId="12" xfId="0" applyNumberFormat="1" applyFont="1" applyFill="1" applyBorder="1" applyAlignment="1">
      <alignment horizontal="right" vertical="center"/>
    </xf>
    <xf numFmtId="0" fontId="19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left" vertical="center" wrapText="1"/>
    </xf>
    <xf numFmtId="0" fontId="18" fillId="33" borderId="23" xfId="0" applyFont="1" applyFill="1" applyBorder="1" applyAlignment="1">
      <alignment horizontal="center" vertical="center" wrapText="1"/>
    </xf>
    <xf numFmtId="16" fontId="18" fillId="33" borderId="24" xfId="0" applyNumberFormat="1" applyFont="1" applyFill="1" applyBorder="1" applyAlignment="1">
      <alignment horizontal="center" vertical="center" wrapText="1"/>
    </xf>
    <xf numFmtId="16" fontId="18" fillId="33" borderId="25" xfId="0" applyNumberFormat="1" applyFont="1" applyFill="1" applyBorder="1" applyAlignment="1">
      <alignment horizontal="center" vertical="center" wrapText="1"/>
    </xf>
    <xf numFmtId="0" fontId="18" fillId="33" borderId="25" xfId="0" applyFont="1" applyFill="1" applyBorder="1" applyAlignment="1">
      <alignment horizontal="center" vertical="center" wrapText="1"/>
    </xf>
    <xf numFmtId="16" fontId="19" fillId="34" borderId="25" xfId="0" applyNumberFormat="1" applyFont="1" applyFill="1" applyBorder="1" applyAlignment="1">
      <alignment horizontal="center" vertical="center" wrapText="1"/>
    </xf>
    <xf numFmtId="0" fontId="18" fillId="34" borderId="25" xfId="0" applyFont="1" applyFill="1" applyBorder="1" applyAlignment="1">
      <alignment horizontal="center" vertical="center" wrapText="1"/>
    </xf>
    <xf numFmtId="16" fontId="18" fillId="0" borderId="25" xfId="0" applyNumberFormat="1" applyFont="1" applyBorder="1" applyAlignment="1">
      <alignment horizontal="center" vertical="center"/>
    </xf>
    <xf numFmtId="0" fontId="18" fillId="35" borderId="25" xfId="0" applyFont="1" applyFill="1" applyBorder="1" applyAlignment="1">
      <alignment horizontal="center" vertical="center" wrapText="1"/>
    </xf>
    <xf numFmtId="0" fontId="18" fillId="33" borderId="26" xfId="0" applyFont="1" applyFill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16" fontId="18" fillId="33" borderId="23" xfId="0" applyNumberFormat="1" applyFont="1" applyFill="1" applyBorder="1" applyAlignment="1">
      <alignment horizontal="center" vertical="center" wrapText="1"/>
    </xf>
    <xf numFmtId="16" fontId="18" fillId="33" borderId="27" xfId="0" applyNumberFormat="1" applyFont="1" applyFill="1" applyBorder="1" applyAlignment="1">
      <alignment horizontal="center" vertical="center" wrapText="1"/>
    </xf>
    <xf numFmtId="16" fontId="18" fillId="34" borderId="28" xfId="0" applyNumberFormat="1" applyFont="1" applyFill="1" applyBorder="1" applyAlignment="1">
      <alignment horizontal="center" vertical="center" wrapText="1"/>
    </xf>
    <xf numFmtId="0" fontId="18" fillId="33" borderId="25" xfId="0" applyFont="1" applyFill="1" applyBorder="1" applyAlignment="1">
      <alignment vertical="center" wrapText="1"/>
    </xf>
    <xf numFmtId="0" fontId="29" fillId="33" borderId="29" xfId="0" applyFont="1" applyFill="1" applyBorder="1" applyAlignment="1">
      <alignment vertical="center" wrapText="1"/>
    </xf>
    <xf numFmtId="0" fontId="29" fillId="33" borderId="0" xfId="0" applyFont="1" applyFill="1" applyAlignment="1">
      <alignment vertical="center" wrapText="1"/>
    </xf>
    <xf numFmtId="0" fontId="29" fillId="33" borderId="0" xfId="0" applyFont="1" applyFill="1" applyAlignment="1">
      <alignment horizontal="center" vertical="center" wrapText="1"/>
    </xf>
    <xf numFmtId="0" fontId="29" fillId="0" borderId="29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2" fontId="21" fillId="0" borderId="12" xfId="0" applyNumberFormat="1" applyFont="1" applyBorder="1" applyAlignment="1">
      <alignment horizontal="right" vertical="center"/>
    </xf>
    <xf numFmtId="0" fontId="3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2" fontId="21" fillId="33" borderId="18" xfId="0" applyNumberFormat="1" applyFont="1" applyFill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2" fontId="22" fillId="33" borderId="18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 wrapText="1"/>
    </xf>
    <xf numFmtId="2" fontId="21" fillId="34" borderId="12" xfId="0" applyNumberFormat="1" applyFont="1" applyFill="1" applyBorder="1" applyAlignment="1">
      <alignment horizontal="right" vertical="center"/>
    </xf>
    <xf numFmtId="0" fontId="21" fillId="34" borderId="12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vertical="center"/>
    </xf>
    <xf numFmtId="0" fontId="21" fillId="34" borderId="12" xfId="0" applyFont="1" applyFill="1" applyBorder="1" applyAlignment="1">
      <alignment horizontal="center" vertical="center" wrapText="1"/>
    </xf>
    <xf numFmtId="2" fontId="22" fillId="0" borderId="12" xfId="0" applyNumberFormat="1" applyFont="1" applyBorder="1" applyAlignment="1">
      <alignment horizontal="right"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15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horizontal="left" vertical="center"/>
    </xf>
    <xf numFmtId="0" fontId="22" fillId="0" borderId="12" xfId="0" applyFont="1" applyBorder="1" applyAlignment="1">
      <alignment horizontal="center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/>
    <xf numFmtId="0" fontId="22" fillId="0" borderId="1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22" fillId="0" borderId="29" xfId="42" applyFont="1" applyBorder="1" applyAlignment="1">
      <alignment vertical="center" wrapText="1"/>
    </xf>
    <xf numFmtId="0" fontId="18" fillId="0" borderId="0" xfId="42" applyFont="1" applyAlignment="1">
      <alignment horizontal="center" vertical="top" wrapText="1"/>
    </xf>
    <xf numFmtId="0" fontId="38" fillId="0" borderId="0" xfId="42" applyFont="1" applyAlignment="1">
      <alignment horizontal="left" vertical="top" wrapText="1"/>
    </xf>
    <xf numFmtId="0" fontId="18" fillId="0" borderId="29" xfId="42" applyFont="1" applyBorder="1" applyAlignment="1">
      <alignment horizontal="left" vertical="center" wrapText="1"/>
    </xf>
    <xf numFmtId="0" fontId="22" fillId="0" borderId="25" xfId="0" applyFont="1" applyBorder="1" applyAlignment="1">
      <alignment horizontal="center" vertical="center"/>
    </xf>
    <xf numFmtId="0" fontId="21" fillId="34" borderId="25" xfId="0" applyFont="1" applyFill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4" fontId="38" fillId="0" borderId="0" xfId="0" applyNumberFormat="1" applyFont="1" applyAlignment="1">
      <alignment vertical="center"/>
    </xf>
    <xf numFmtId="4" fontId="21" fillId="34" borderId="12" xfId="0" applyNumberFormat="1" applyFont="1" applyFill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left" vertical="center" wrapText="1"/>
    </xf>
    <xf numFmtId="0" fontId="40" fillId="34" borderId="12" xfId="0" applyFont="1" applyFill="1" applyBorder="1" applyAlignment="1">
      <alignment horizontal="center" vertical="center" wrapText="1"/>
    </xf>
    <xf numFmtId="4" fontId="22" fillId="0" borderId="12" xfId="0" applyNumberFormat="1" applyFont="1" applyBorder="1" applyAlignment="1">
      <alignment horizontal="center" vertical="center" wrapText="1"/>
    </xf>
    <xf numFmtId="0" fontId="38" fillId="0" borderId="12" xfId="0" applyFont="1" applyBorder="1" applyAlignment="1">
      <alignment horizontal="left" vertical="center" wrapText="1"/>
    </xf>
    <xf numFmtId="0" fontId="38" fillId="0" borderId="12" xfId="0" applyFont="1" applyBorder="1" applyAlignment="1">
      <alignment horizontal="center" vertical="center" wrapText="1"/>
    </xf>
    <xf numFmtId="4" fontId="41" fillId="0" borderId="0" xfId="0" applyNumberFormat="1" applyFont="1" applyAlignment="1">
      <alignment vertical="center"/>
    </xf>
    <xf numFmtId="49" fontId="18" fillId="0" borderId="19" xfId="0" applyNumberFormat="1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/>
    </xf>
    <xf numFmtId="14" fontId="40" fillId="0" borderId="0" xfId="0" applyNumberFormat="1" applyFont="1" applyAlignment="1">
      <alignment horizontal="center" vertical="center"/>
    </xf>
    <xf numFmtId="2" fontId="22" fillId="33" borderId="31" xfId="0" applyNumberFormat="1" applyFont="1" applyFill="1" applyBorder="1" applyAlignment="1">
      <alignment horizontal="right" vertical="center"/>
    </xf>
    <xf numFmtId="2" fontId="19" fillId="34" borderId="32" xfId="0" applyNumberFormat="1" applyFont="1" applyFill="1" applyBorder="1" applyAlignment="1">
      <alignment horizontal="right" vertical="center"/>
    </xf>
    <xf numFmtId="2" fontId="18" fillId="33" borderId="31" xfId="0" applyNumberFormat="1" applyFont="1" applyFill="1" applyBorder="1" applyAlignment="1">
      <alignment horizontal="right" vertical="center"/>
    </xf>
    <xf numFmtId="2" fontId="19" fillId="34" borderId="31" xfId="0" applyNumberFormat="1" applyFont="1" applyFill="1" applyBorder="1" applyAlignment="1">
      <alignment horizontal="right" vertical="center"/>
    </xf>
    <xf numFmtId="2" fontId="19" fillId="35" borderId="31" xfId="0" applyNumberFormat="1" applyFont="1" applyFill="1" applyBorder="1" applyAlignment="1">
      <alignment horizontal="right" vertical="center"/>
    </xf>
    <xf numFmtId="2" fontId="18" fillId="33" borderId="32" xfId="0" applyNumberFormat="1" applyFont="1" applyFill="1" applyBorder="1" applyAlignment="1">
      <alignment horizontal="right" vertical="center"/>
    </xf>
    <xf numFmtId="2" fontId="18" fillId="33" borderId="33" xfId="0" applyNumberFormat="1" applyFont="1" applyFill="1" applyBorder="1" applyAlignment="1">
      <alignment horizontal="right" vertical="center"/>
    </xf>
    <xf numFmtId="2" fontId="18" fillId="33" borderId="34" xfId="0" applyNumberFormat="1" applyFont="1" applyFill="1" applyBorder="1" applyAlignment="1">
      <alignment horizontal="right" vertical="center"/>
    </xf>
    <xf numFmtId="0" fontId="18" fillId="0" borderId="30" xfId="42" applyFont="1" applyBorder="1" applyAlignment="1">
      <alignment horizontal="left" vertical="top" wrapText="1"/>
    </xf>
    <xf numFmtId="0" fontId="29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8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34" borderId="14" xfId="0" applyFont="1" applyFill="1" applyBorder="1" applyAlignment="1">
      <alignment vertical="center" wrapText="1"/>
    </xf>
    <xf numFmtId="0" fontId="21" fillId="34" borderId="16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32" fillId="0" borderId="14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32" fillId="0" borderId="15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7" fillId="0" borderId="11" xfId="0" applyFont="1" applyBorder="1" applyAlignment="1">
      <alignment horizontal="left" wrapText="1"/>
    </xf>
    <xf numFmtId="0" fontId="18" fillId="0" borderId="29" xfId="42" applyFont="1" applyBorder="1" applyAlignment="1">
      <alignment horizontal="left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33" borderId="29" xfId="0" applyFont="1" applyFill="1" applyBorder="1" applyAlignment="1">
      <alignment horizontal="center" vertical="center" wrapText="1"/>
    </xf>
    <xf numFmtId="0" fontId="29" fillId="33" borderId="30" xfId="0" applyFont="1" applyFill="1" applyBorder="1" applyAlignment="1">
      <alignment horizontal="center" vertical="center" wrapText="1"/>
    </xf>
    <xf numFmtId="0" fontId="29" fillId="33" borderId="0" xfId="0" applyFont="1" applyFill="1" applyAlignment="1">
      <alignment horizontal="left" vertical="center" wrapText="1"/>
    </xf>
    <xf numFmtId="0" fontId="29" fillId="0" borderId="29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left" vertical="center" wrapText="1"/>
    </xf>
    <xf numFmtId="0" fontId="19" fillId="35" borderId="15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29" fillId="33" borderId="29" xfId="0" applyFont="1" applyFill="1" applyBorder="1" applyAlignment="1">
      <alignment horizontal="left" vertical="center" wrapText="1"/>
    </xf>
    <xf numFmtId="0" fontId="25" fillId="0" borderId="10" xfId="0" applyFont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center" vertical="center" wrapText="1"/>
    </xf>
    <xf numFmtId="0" fontId="40" fillId="0" borderId="1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40" fillId="0" borderId="18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</cellXfs>
  <cellStyles count="44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prastas 2" xfId="43" xr:uid="{D608F2C4-AA27-4DE0-B8A2-D260005580F2}"/>
    <cellStyle name="Įprastas 3" xfId="42" xr:uid="{3A7D280E-8922-47D3-848D-118EE8B39E58}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4EAF5-87DB-4087-9E4C-2CFF879E117B}">
  <dimension ref="A1:I106"/>
  <sheetViews>
    <sheetView showGridLines="0" topLeftCell="A50" zoomScaleSheetLayoutView="100" workbookViewId="0">
      <selection activeCell="H58" sqref="H58"/>
    </sheetView>
  </sheetViews>
  <sheetFormatPr defaultColWidth="9.7109375" defaultRowHeight="13.35" customHeight="1"/>
  <cols>
    <col min="1" max="1" width="5.5703125" style="1" customWidth="1"/>
    <col min="2" max="2" width="10.5703125" style="1" customWidth="1"/>
    <col min="3" max="3" width="3.140625" style="2" customWidth="1"/>
    <col min="4" max="4" width="2.7109375" style="2" customWidth="1"/>
    <col min="5" max="5" width="59" style="2" customWidth="1"/>
    <col min="6" max="6" width="7.7109375" style="2" customWidth="1"/>
    <col min="7" max="8" width="12.85546875" style="1" customWidth="1"/>
    <col min="9" max="9" width="5.28515625" style="1" customWidth="1"/>
    <col min="10" max="16384" width="9.7109375" style="1"/>
  </cols>
  <sheetData>
    <row r="1" spans="1:8" ht="30" customHeight="1">
      <c r="B1" s="237" t="s">
        <v>0</v>
      </c>
      <c r="C1" s="237"/>
      <c r="D1" s="237"/>
      <c r="E1" s="237"/>
      <c r="F1" s="237"/>
      <c r="G1" s="237"/>
      <c r="H1" s="237"/>
    </row>
    <row r="2" spans="1:8" ht="12.75" customHeight="1">
      <c r="A2" s="3"/>
      <c r="E2" s="238" t="s">
        <v>1</v>
      </c>
      <c r="F2" s="238"/>
      <c r="G2" s="238"/>
      <c r="H2" s="238"/>
    </row>
    <row r="3" spans="1:8" ht="13.35" customHeight="1">
      <c r="A3" s="3"/>
      <c r="E3" s="239" t="s">
        <v>2</v>
      </c>
      <c r="F3" s="239"/>
      <c r="G3" s="239"/>
      <c r="H3" s="239"/>
    </row>
    <row r="4" spans="1:8" ht="13.35" customHeight="1">
      <c r="A4" s="3"/>
    </row>
    <row r="5" spans="1:8" ht="13.35" customHeight="1">
      <c r="A5" s="3"/>
      <c r="B5" s="240" t="s">
        <v>3</v>
      </c>
      <c r="C5" s="240"/>
      <c r="D5" s="240"/>
      <c r="E5" s="240"/>
      <c r="F5" s="240"/>
      <c r="G5" s="240"/>
      <c r="H5" s="240"/>
    </row>
    <row r="6" spans="1:8" ht="25.5" customHeight="1">
      <c r="A6" s="3"/>
      <c r="B6" s="240"/>
      <c r="C6" s="240"/>
      <c r="D6" s="240"/>
      <c r="E6" s="240"/>
      <c r="F6" s="240"/>
      <c r="G6" s="240"/>
      <c r="H6" s="240"/>
    </row>
    <row r="7" spans="1:8" ht="15.6" customHeight="1">
      <c r="A7" s="3"/>
      <c r="B7" s="232" t="s">
        <v>4</v>
      </c>
      <c r="C7" s="232"/>
      <c r="D7" s="232"/>
      <c r="E7" s="232"/>
      <c r="F7" s="232"/>
      <c r="G7" s="232"/>
      <c r="H7" s="232"/>
    </row>
    <row r="8" spans="1:8" ht="13.35" customHeight="1">
      <c r="A8" s="3"/>
      <c r="B8" s="236" t="s">
        <v>5</v>
      </c>
      <c r="C8" s="236"/>
      <c r="D8" s="236"/>
      <c r="E8" s="236"/>
      <c r="F8" s="236"/>
      <c r="G8" s="236"/>
      <c r="H8" s="236"/>
    </row>
    <row r="9" spans="1:8" ht="12.75" customHeight="1">
      <c r="A9" s="3"/>
      <c r="B9" s="232" t="s">
        <v>6</v>
      </c>
      <c r="C9" s="232"/>
      <c r="D9" s="232"/>
      <c r="E9" s="232"/>
      <c r="F9" s="232"/>
      <c r="G9" s="232"/>
      <c r="H9" s="232"/>
    </row>
    <row r="10" spans="1:8" ht="13.35" customHeight="1">
      <c r="A10" s="3"/>
      <c r="B10" s="233" t="s">
        <v>7</v>
      </c>
      <c r="C10" s="233"/>
      <c r="D10" s="233"/>
      <c r="E10" s="233"/>
      <c r="F10" s="233"/>
      <c r="G10" s="233"/>
      <c r="H10" s="233"/>
    </row>
    <row r="11" spans="1:8" ht="13.35" customHeight="1">
      <c r="A11" s="3"/>
      <c r="B11" s="5"/>
      <c r="C11" s="5"/>
      <c r="D11" s="5"/>
      <c r="E11" s="5"/>
      <c r="F11" s="5"/>
      <c r="G11" s="5"/>
      <c r="H11" s="5"/>
    </row>
    <row r="12" spans="1:8" ht="13.35" customHeight="1">
      <c r="A12" s="3"/>
      <c r="B12" s="234"/>
      <c r="C12" s="234"/>
      <c r="D12" s="234"/>
      <c r="E12" s="234"/>
      <c r="F12" s="234"/>
    </row>
    <row r="13" spans="1:8" ht="13.35" customHeight="1">
      <c r="A13" s="3"/>
      <c r="B13" s="235" t="s">
        <v>8</v>
      </c>
      <c r="C13" s="235"/>
      <c r="D13" s="235"/>
      <c r="E13" s="235"/>
      <c r="F13" s="235"/>
      <c r="G13" s="235"/>
      <c r="H13" s="235"/>
    </row>
    <row r="14" spans="1:8" ht="13.35" customHeight="1">
      <c r="A14" s="3"/>
      <c r="B14" s="235" t="s">
        <v>9</v>
      </c>
      <c r="C14" s="235"/>
      <c r="D14" s="235"/>
      <c r="E14" s="235"/>
      <c r="F14" s="235"/>
      <c r="G14" s="235"/>
      <c r="H14" s="235"/>
    </row>
    <row r="15" spans="1:8" ht="13.35" customHeight="1">
      <c r="A15" s="3"/>
      <c r="B15" s="6"/>
      <c r="C15" s="7"/>
      <c r="D15" s="7"/>
      <c r="E15" s="7"/>
      <c r="F15" s="7"/>
      <c r="G15" s="8"/>
      <c r="H15" s="8"/>
    </row>
    <row r="16" spans="1:8" ht="12.75" customHeight="1">
      <c r="A16" s="3"/>
      <c r="B16" s="6"/>
      <c r="C16" s="9"/>
      <c r="D16" s="9"/>
      <c r="E16" s="223" t="s">
        <v>10</v>
      </c>
      <c r="F16" s="223"/>
      <c r="G16" s="223"/>
      <c r="H16" s="223"/>
    </row>
    <row r="17" spans="1:8" ht="67.5" customHeight="1">
      <c r="A17" s="3"/>
      <c r="B17" s="10" t="s">
        <v>11</v>
      </c>
      <c r="C17" s="224" t="s">
        <v>12</v>
      </c>
      <c r="D17" s="225"/>
      <c r="E17" s="226"/>
      <c r="F17" s="12" t="s">
        <v>13</v>
      </c>
      <c r="G17" s="11" t="s">
        <v>14</v>
      </c>
      <c r="H17" s="11" t="s">
        <v>15</v>
      </c>
    </row>
    <row r="18" spans="1:8" ht="12.75" customHeight="1">
      <c r="A18" s="3"/>
      <c r="B18" s="13">
        <v>1</v>
      </c>
      <c r="C18" s="227">
        <v>2</v>
      </c>
      <c r="D18" s="228"/>
      <c r="E18" s="229"/>
      <c r="F18" s="15">
        <v>3</v>
      </c>
      <c r="G18" s="14">
        <v>4</v>
      </c>
      <c r="H18" s="14">
        <v>5</v>
      </c>
    </row>
    <row r="19" spans="1:8" s="2" customFormat="1" ht="12.75" customHeight="1">
      <c r="A19" s="3"/>
      <c r="B19" s="16" t="s">
        <v>16</v>
      </c>
      <c r="C19" s="17" t="s">
        <v>17</v>
      </c>
      <c r="D19" s="18"/>
      <c r="E19" s="19"/>
      <c r="F19" s="20"/>
      <c r="G19" s="158">
        <f>SUM(G20,G25,G35,G36,G37)</f>
        <v>4152158.89</v>
      </c>
      <c r="H19" s="21">
        <f>SUM(H20,H25,H35,H36,H37)</f>
        <v>4244487.8400000008</v>
      </c>
    </row>
    <row r="20" spans="1:8" s="2" customFormat="1" ht="12.75" customHeight="1">
      <c r="A20" s="3"/>
      <c r="B20" s="14" t="s">
        <v>18</v>
      </c>
      <c r="C20" s="22" t="s">
        <v>19</v>
      </c>
      <c r="D20" s="23"/>
      <c r="E20" s="24"/>
      <c r="F20" s="82" t="s">
        <v>145</v>
      </c>
      <c r="G20" s="159">
        <f>SUM(G21:G24)</f>
        <v>7764.18</v>
      </c>
      <c r="H20" s="25">
        <f>SUM(H21:H24)</f>
        <v>11999.19</v>
      </c>
    </row>
    <row r="21" spans="1:8" s="2" customFormat="1" ht="12.75" customHeight="1">
      <c r="A21" s="3"/>
      <c r="B21" s="15" t="s">
        <v>20</v>
      </c>
      <c r="C21" s="26"/>
      <c r="D21" s="27" t="s">
        <v>21</v>
      </c>
      <c r="E21" s="28"/>
      <c r="F21" s="83"/>
      <c r="G21" s="159" t="s">
        <v>22</v>
      </c>
      <c r="H21" s="25" t="s">
        <v>22</v>
      </c>
    </row>
    <row r="22" spans="1:8" s="2" customFormat="1" ht="12.75" customHeight="1">
      <c r="A22" s="3"/>
      <c r="B22" s="15" t="s">
        <v>23</v>
      </c>
      <c r="C22" s="26"/>
      <c r="D22" s="27" t="s">
        <v>24</v>
      </c>
      <c r="E22" s="29"/>
      <c r="F22" s="84"/>
      <c r="G22" s="159">
        <v>7764.18</v>
      </c>
      <c r="H22" s="25">
        <v>11999.19</v>
      </c>
    </row>
    <row r="23" spans="1:8" s="2" customFormat="1" ht="12.75" customHeight="1">
      <c r="A23" s="3"/>
      <c r="B23" s="15" t="s">
        <v>25</v>
      </c>
      <c r="C23" s="26"/>
      <c r="D23" s="27" t="s">
        <v>26</v>
      </c>
      <c r="E23" s="29"/>
      <c r="F23" s="85"/>
      <c r="G23" s="159">
        <v>0</v>
      </c>
      <c r="H23" s="25">
        <v>0</v>
      </c>
    </row>
    <row r="24" spans="1:8" s="2" customFormat="1" ht="12.75" customHeight="1">
      <c r="A24" s="3"/>
      <c r="B24" s="15" t="s">
        <v>27</v>
      </c>
      <c r="C24" s="26"/>
      <c r="D24" s="27" t="s">
        <v>28</v>
      </c>
      <c r="E24" s="29"/>
      <c r="F24" s="84"/>
      <c r="G24" s="159" t="s">
        <v>22</v>
      </c>
      <c r="H24" s="25" t="s">
        <v>22</v>
      </c>
    </row>
    <row r="25" spans="1:8" s="2" customFormat="1" ht="12.75" customHeight="1">
      <c r="A25" s="3"/>
      <c r="B25" s="30" t="s">
        <v>29</v>
      </c>
      <c r="C25" s="31" t="s">
        <v>30</v>
      </c>
      <c r="D25" s="32"/>
      <c r="E25" s="33"/>
      <c r="F25" s="85" t="s">
        <v>146</v>
      </c>
      <c r="G25" s="159">
        <f>SUM(G26:G34)</f>
        <v>4144394.71</v>
      </c>
      <c r="H25" s="25">
        <f>SUM(H26:H34)</f>
        <v>4232488.6500000004</v>
      </c>
    </row>
    <row r="26" spans="1:8" s="2" customFormat="1" ht="12.75" customHeight="1">
      <c r="A26" s="3"/>
      <c r="B26" s="15" t="s">
        <v>31</v>
      </c>
      <c r="C26" s="26"/>
      <c r="D26" s="27" t="s">
        <v>32</v>
      </c>
      <c r="E26" s="29"/>
      <c r="F26" s="84"/>
      <c r="G26" s="159" t="s">
        <v>22</v>
      </c>
      <c r="H26" s="25" t="s">
        <v>22</v>
      </c>
    </row>
    <row r="27" spans="1:8" s="2" customFormat="1" ht="12.75" customHeight="1">
      <c r="A27" s="3"/>
      <c r="B27" s="15" t="s">
        <v>33</v>
      </c>
      <c r="C27" s="26"/>
      <c r="D27" s="27" t="s">
        <v>34</v>
      </c>
      <c r="E27" s="29"/>
      <c r="F27" s="84"/>
      <c r="G27" s="159">
        <v>3262313.9</v>
      </c>
      <c r="H27" s="25">
        <v>3287038.85</v>
      </c>
    </row>
    <row r="28" spans="1:8" s="2" customFormat="1" ht="12.75" customHeight="1">
      <c r="A28" s="3"/>
      <c r="B28" s="15" t="s">
        <v>35</v>
      </c>
      <c r="C28" s="26"/>
      <c r="D28" s="27" t="s">
        <v>36</v>
      </c>
      <c r="E28" s="29"/>
      <c r="F28" s="84"/>
      <c r="G28" s="159">
        <v>159568.97</v>
      </c>
      <c r="H28" s="25">
        <v>164641.34</v>
      </c>
    </row>
    <row r="29" spans="1:8" s="2" customFormat="1" ht="12.75" customHeight="1">
      <c r="A29" s="3"/>
      <c r="B29" s="15" t="s">
        <v>37</v>
      </c>
      <c r="C29" s="26"/>
      <c r="D29" s="27" t="s">
        <v>38</v>
      </c>
      <c r="E29" s="29"/>
      <c r="F29" s="84"/>
      <c r="G29" s="159">
        <v>370280.46</v>
      </c>
      <c r="H29" s="25">
        <v>383635.20000000001</v>
      </c>
    </row>
    <row r="30" spans="1:8" s="2" customFormat="1" ht="12.75" customHeight="1">
      <c r="A30" s="3"/>
      <c r="B30" s="15" t="s">
        <v>39</v>
      </c>
      <c r="C30" s="26"/>
      <c r="D30" s="27" t="s">
        <v>40</v>
      </c>
      <c r="E30" s="29"/>
      <c r="F30" s="84"/>
      <c r="G30" s="159">
        <v>43877.07</v>
      </c>
      <c r="H30" s="25">
        <v>50000.97</v>
      </c>
    </row>
    <row r="31" spans="1:8" s="2" customFormat="1" ht="12.75" customHeight="1">
      <c r="A31" s="3"/>
      <c r="B31" s="15" t="s">
        <v>41</v>
      </c>
      <c r="C31" s="26"/>
      <c r="D31" s="27" t="s">
        <v>42</v>
      </c>
      <c r="E31" s="29"/>
      <c r="F31" s="84"/>
      <c r="G31" s="159">
        <v>0</v>
      </c>
      <c r="H31" s="25">
        <v>0</v>
      </c>
    </row>
    <row r="32" spans="1:8" s="2" customFormat="1" ht="12.75" customHeight="1">
      <c r="A32" s="3"/>
      <c r="B32" s="15" t="s">
        <v>43</v>
      </c>
      <c r="C32" s="26"/>
      <c r="D32" s="27" t="s">
        <v>44</v>
      </c>
      <c r="E32" s="29"/>
      <c r="F32" s="84"/>
      <c r="G32" s="159">
        <v>250564.95</v>
      </c>
      <c r="H32" s="25">
        <v>289382.93</v>
      </c>
    </row>
    <row r="33" spans="1:8" s="2" customFormat="1" ht="12.75" customHeight="1">
      <c r="A33" s="3"/>
      <c r="B33" s="15" t="s">
        <v>45</v>
      </c>
      <c r="C33" s="34"/>
      <c r="D33" s="35" t="s">
        <v>46</v>
      </c>
      <c r="E33" s="36"/>
      <c r="F33" s="84"/>
      <c r="G33" s="159" t="s">
        <v>22</v>
      </c>
      <c r="H33" s="25" t="s">
        <v>22</v>
      </c>
    </row>
    <row r="34" spans="1:8" s="2" customFormat="1" ht="12.75" customHeight="1">
      <c r="A34" s="3"/>
      <c r="B34" s="15" t="s">
        <v>47</v>
      </c>
      <c r="C34" s="26"/>
      <c r="D34" s="27" t="s">
        <v>48</v>
      </c>
      <c r="E34" s="29"/>
      <c r="F34" s="85"/>
      <c r="G34" s="159">
        <v>57789.36</v>
      </c>
      <c r="H34" s="25">
        <v>57789.36</v>
      </c>
    </row>
    <row r="35" spans="1:8" s="2" customFormat="1" ht="12.75" customHeight="1">
      <c r="A35" s="3"/>
      <c r="B35" s="14" t="s">
        <v>49</v>
      </c>
      <c r="C35" s="37" t="s">
        <v>50</v>
      </c>
      <c r="D35" s="37"/>
      <c r="E35" s="38"/>
      <c r="F35" s="85"/>
      <c r="G35" s="159" t="s">
        <v>22</v>
      </c>
      <c r="H35" s="25" t="s">
        <v>22</v>
      </c>
    </row>
    <row r="36" spans="1:8" s="2" customFormat="1" ht="12.75" customHeight="1">
      <c r="A36" s="3"/>
      <c r="B36" s="14" t="s">
        <v>51</v>
      </c>
      <c r="C36" s="37" t="s">
        <v>52</v>
      </c>
      <c r="D36" s="37"/>
      <c r="E36" s="38"/>
      <c r="F36" s="84"/>
      <c r="G36" s="159" t="s">
        <v>22</v>
      </c>
      <c r="H36" s="25" t="s">
        <v>22</v>
      </c>
    </row>
    <row r="37" spans="1:8" s="2" customFormat="1" ht="12.75" customHeight="1">
      <c r="A37" s="3"/>
      <c r="B37" s="14" t="s">
        <v>53</v>
      </c>
      <c r="C37" s="37" t="s">
        <v>54</v>
      </c>
      <c r="D37" s="26"/>
      <c r="E37" s="39"/>
      <c r="F37" s="84"/>
      <c r="G37" s="159" t="s">
        <v>22</v>
      </c>
      <c r="H37" s="25" t="s">
        <v>22</v>
      </c>
    </row>
    <row r="38" spans="1:8" s="2" customFormat="1" ht="12.75" customHeight="1">
      <c r="A38" s="3"/>
      <c r="B38" s="16" t="s">
        <v>55</v>
      </c>
      <c r="C38" s="17" t="s">
        <v>56</v>
      </c>
      <c r="D38" s="18"/>
      <c r="E38" s="19"/>
      <c r="F38" s="86"/>
      <c r="G38" s="160" t="s">
        <v>22</v>
      </c>
      <c r="H38" s="40" t="s">
        <v>22</v>
      </c>
    </row>
    <row r="39" spans="1:8" s="2" customFormat="1" ht="12.75" customHeight="1">
      <c r="A39" s="3"/>
      <c r="B39" s="16" t="s">
        <v>57</v>
      </c>
      <c r="C39" s="17" t="s">
        <v>58</v>
      </c>
      <c r="D39" s="18"/>
      <c r="E39" s="19"/>
      <c r="F39" s="87"/>
      <c r="G39" s="158">
        <f>SUM(G40,G41,G42,G48,G49)</f>
        <v>218580.78000000003</v>
      </c>
      <c r="H39" s="21">
        <f>SUM(H40,H41,H42,H48,H49)</f>
        <v>209458.53</v>
      </c>
    </row>
    <row r="40" spans="1:8" s="2" customFormat="1" ht="12.75" customHeight="1">
      <c r="A40" s="3"/>
      <c r="B40" s="13" t="s">
        <v>59</v>
      </c>
      <c r="C40" s="41" t="s">
        <v>60</v>
      </c>
      <c r="D40" s="34"/>
      <c r="E40" s="42"/>
      <c r="F40" s="85" t="s">
        <v>147</v>
      </c>
      <c r="G40" s="159">
        <v>1680.76</v>
      </c>
      <c r="H40" s="25">
        <v>1456.05</v>
      </c>
    </row>
    <row r="41" spans="1:8" s="2" customFormat="1" ht="12.75" customHeight="1">
      <c r="A41" s="3"/>
      <c r="B41" s="13" t="s">
        <v>61</v>
      </c>
      <c r="C41" s="43" t="s">
        <v>62</v>
      </c>
      <c r="D41" s="44"/>
      <c r="E41" s="45"/>
      <c r="F41" s="85" t="s">
        <v>148</v>
      </c>
      <c r="G41" s="159">
        <v>4534.1400000000003</v>
      </c>
      <c r="H41" s="25">
        <v>7198.76</v>
      </c>
    </row>
    <row r="42" spans="1:8" s="2" customFormat="1" ht="12.75" customHeight="1">
      <c r="A42" s="3"/>
      <c r="B42" s="13" t="s">
        <v>63</v>
      </c>
      <c r="C42" s="46" t="s">
        <v>64</v>
      </c>
      <c r="D42" s="47"/>
      <c r="E42" s="48"/>
      <c r="F42" s="85" t="s">
        <v>149</v>
      </c>
      <c r="G42" s="159">
        <f>SUM(G43:G47)</f>
        <v>209716.21000000002</v>
      </c>
      <c r="H42" s="25">
        <f>SUM(H43:H47)</f>
        <v>200067.34</v>
      </c>
    </row>
    <row r="43" spans="1:8" s="2" customFormat="1" ht="12.75" customHeight="1">
      <c r="A43" s="3"/>
      <c r="B43" s="49" t="s">
        <v>65</v>
      </c>
      <c r="C43" s="47"/>
      <c r="D43" s="50" t="s">
        <v>66</v>
      </c>
      <c r="E43" s="51"/>
      <c r="F43" s="85"/>
      <c r="G43" s="159" t="s">
        <v>22</v>
      </c>
      <c r="H43" s="25" t="s">
        <v>22</v>
      </c>
    </row>
    <row r="44" spans="1:8" s="2" customFormat="1" ht="12.75" customHeight="1">
      <c r="A44" s="3"/>
      <c r="B44" s="49" t="s">
        <v>67</v>
      </c>
      <c r="C44" s="34"/>
      <c r="D44" s="35" t="s">
        <v>68</v>
      </c>
      <c r="E44" s="36"/>
      <c r="F44" s="85"/>
      <c r="G44" s="159">
        <v>197992.26</v>
      </c>
      <c r="H44" s="25">
        <v>191209.96</v>
      </c>
    </row>
    <row r="45" spans="1:8" s="2" customFormat="1" ht="12.75" customHeight="1">
      <c r="A45" s="3"/>
      <c r="B45" s="52" t="s">
        <v>69</v>
      </c>
      <c r="C45" s="34"/>
      <c r="D45" s="35" t="s">
        <v>70</v>
      </c>
      <c r="E45" s="53"/>
      <c r="F45" s="88"/>
      <c r="G45" s="159">
        <v>2159.25</v>
      </c>
      <c r="H45" s="25" t="s">
        <v>22</v>
      </c>
    </row>
    <row r="46" spans="1:8" s="2" customFormat="1" ht="12.75" customHeight="1">
      <c r="A46" s="3"/>
      <c r="B46" s="49" t="s">
        <v>71</v>
      </c>
      <c r="C46" s="34"/>
      <c r="D46" s="230" t="s">
        <v>72</v>
      </c>
      <c r="E46" s="231"/>
      <c r="F46" s="85"/>
      <c r="G46" s="159">
        <v>9006.42</v>
      </c>
      <c r="H46" s="25">
        <v>8296.3799999999992</v>
      </c>
    </row>
    <row r="47" spans="1:8" s="2" customFormat="1" ht="12.75" customHeight="1">
      <c r="A47" s="3"/>
      <c r="B47" s="49" t="s">
        <v>73</v>
      </c>
      <c r="C47" s="34"/>
      <c r="D47" s="35" t="s">
        <v>74</v>
      </c>
      <c r="E47" s="36"/>
      <c r="F47" s="85"/>
      <c r="G47" s="159">
        <v>558.28</v>
      </c>
      <c r="H47" s="25">
        <v>561</v>
      </c>
    </row>
    <row r="48" spans="1:8" s="2" customFormat="1" ht="12.75" customHeight="1">
      <c r="A48" s="3"/>
      <c r="B48" s="13" t="s">
        <v>75</v>
      </c>
      <c r="C48" s="41" t="s">
        <v>76</v>
      </c>
      <c r="D48" s="41"/>
      <c r="E48" s="42"/>
      <c r="F48" s="85"/>
      <c r="G48" s="159" t="s">
        <v>22</v>
      </c>
      <c r="H48" s="25" t="s">
        <v>22</v>
      </c>
    </row>
    <row r="49" spans="1:8" s="2" customFormat="1" ht="12.75" customHeight="1">
      <c r="A49" s="3"/>
      <c r="B49" s="13" t="s">
        <v>77</v>
      </c>
      <c r="C49" s="41" t="s">
        <v>78</v>
      </c>
      <c r="D49" s="41"/>
      <c r="E49" s="42"/>
      <c r="F49" s="85" t="s">
        <v>150</v>
      </c>
      <c r="G49" s="159">
        <v>2649.67</v>
      </c>
      <c r="H49" s="25">
        <v>736.38</v>
      </c>
    </row>
    <row r="50" spans="1:8" s="2" customFormat="1" ht="12.75" customHeight="1">
      <c r="A50" s="3"/>
      <c r="B50" s="55" t="s">
        <v>79</v>
      </c>
      <c r="C50" s="56" t="s">
        <v>80</v>
      </c>
      <c r="D50" s="57"/>
      <c r="E50" s="58"/>
      <c r="F50" s="89"/>
      <c r="G50" s="161">
        <f>SUM(G19,G38,G39)</f>
        <v>4370739.67</v>
      </c>
      <c r="H50" s="59">
        <f>SUM(H19,H38,H39)</f>
        <v>4453946.370000001</v>
      </c>
    </row>
    <row r="51" spans="1:8" s="2" customFormat="1" ht="12.75" customHeight="1">
      <c r="A51" s="3"/>
      <c r="B51" s="16" t="s">
        <v>81</v>
      </c>
      <c r="C51" s="17" t="s">
        <v>82</v>
      </c>
      <c r="D51" s="17"/>
      <c r="E51" s="60"/>
      <c r="F51" s="87" t="s">
        <v>151</v>
      </c>
      <c r="G51" s="158">
        <f>SUM(G52:G56)</f>
        <v>4154171.3600000003</v>
      </c>
      <c r="H51" s="21">
        <f>SUM(H52:H56)</f>
        <v>4248047.5599999996</v>
      </c>
    </row>
    <row r="52" spans="1:8" s="2" customFormat="1" ht="12.75" customHeight="1">
      <c r="A52" s="3"/>
      <c r="B52" s="14" t="s">
        <v>83</v>
      </c>
      <c r="C52" s="37" t="s">
        <v>84</v>
      </c>
      <c r="D52" s="37"/>
      <c r="E52" s="38"/>
      <c r="F52" s="85"/>
      <c r="G52" s="159">
        <v>1365671.45</v>
      </c>
      <c r="H52" s="25">
        <v>1426003.71</v>
      </c>
    </row>
    <row r="53" spans="1:8" s="2" customFormat="1" ht="12.75" customHeight="1">
      <c r="A53" s="3"/>
      <c r="B53" s="30" t="s">
        <v>85</v>
      </c>
      <c r="C53" s="31" t="s">
        <v>86</v>
      </c>
      <c r="D53" s="32"/>
      <c r="E53" s="33"/>
      <c r="F53" s="90"/>
      <c r="G53" s="159">
        <v>2285033.2400000002</v>
      </c>
      <c r="H53" s="25">
        <v>2312672.0099999998</v>
      </c>
    </row>
    <row r="54" spans="1:8" s="2" customFormat="1" ht="12.75" customHeight="1">
      <c r="A54" s="3"/>
      <c r="B54" s="14" t="s">
        <v>87</v>
      </c>
      <c r="C54" s="215" t="s">
        <v>88</v>
      </c>
      <c r="D54" s="216"/>
      <c r="E54" s="217"/>
      <c r="F54" s="85"/>
      <c r="G54" s="159">
        <v>501862.36</v>
      </c>
      <c r="H54" s="25">
        <v>507683.74</v>
      </c>
    </row>
    <row r="55" spans="1:8" s="2" customFormat="1" ht="12.75" customHeight="1">
      <c r="A55" s="3"/>
      <c r="B55" s="14" t="s">
        <v>89</v>
      </c>
      <c r="C55" s="215" t="s">
        <v>90</v>
      </c>
      <c r="D55" s="216"/>
      <c r="E55" s="217"/>
      <c r="F55" s="85"/>
      <c r="G55" s="159" t="s">
        <v>22</v>
      </c>
      <c r="H55" s="25" t="s">
        <v>22</v>
      </c>
    </row>
    <row r="56" spans="1:8" s="2" customFormat="1" ht="12.75" customHeight="1">
      <c r="A56" s="3"/>
      <c r="B56" s="14" t="s">
        <v>91</v>
      </c>
      <c r="C56" s="37" t="s">
        <v>92</v>
      </c>
      <c r="D56" s="26"/>
      <c r="E56" s="39"/>
      <c r="F56" s="85"/>
      <c r="G56" s="159">
        <v>1604.31</v>
      </c>
      <c r="H56" s="25">
        <v>1688.1</v>
      </c>
    </row>
    <row r="57" spans="1:8" s="2" customFormat="1" ht="12.75" customHeight="1">
      <c r="A57" s="3"/>
      <c r="B57" s="16" t="s">
        <v>93</v>
      </c>
      <c r="C57" s="17" t="s">
        <v>94</v>
      </c>
      <c r="D57" s="18"/>
      <c r="E57" s="19"/>
      <c r="F57" s="87"/>
      <c r="G57" s="158">
        <f>SUM(G58,G59,G62)</f>
        <v>205150.36000000002</v>
      </c>
      <c r="H57" s="21">
        <f>SUM(H58,H59,H62)</f>
        <v>200694.11000000002</v>
      </c>
    </row>
    <row r="58" spans="1:8" s="2" customFormat="1" ht="12.75" customHeight="1">
      <c r="A58" s="3"/>
      <c r="B58" s="15" t="s">
        <v>95</v>
      </c>
      <c r="C58" s="26" t="s">
        <v>96</v>
      </c>
      <c r="D58" s="27"/>
      <c r="E58" s="28"/>
      <c r="F58" s="85" t="s">
        <v>152</v>
      </c>
      <c r="G58" s="159">
        <v>14634.35</v>
      </c>
      <c r="H58" s="25">
        <v>14634.35</v>
      </c>
    </row>
    <row r="59" spans="1:8" s="2" customFormat="1" ht="12.75" customHeight="1">
      <c r="A59" s="3"/>
      <c r="B59" s="14" t="s">
        <v>97</v>
      </c>
      <c r="C59" s="22" t="s">
        <v>98</v>
      </c>
      <c r="D59" s="61"/>
      <c r="E59" s="62"/>
      <c r="F59" s="85"/>
      <c r="G59" s="159">
        <f>SUM(G60:G61)</f>
        <v>0</v>
      </c>
      <c r="H59" s="25">
        <f>SUM(H60:H61)</f>
        <v>0</v>
      </c>
    </row>
    <row r="60" spans="1:8" s="2" customFormat="1" ht="13.35" customHeight="1">
      <c r="A60" s="3"/>
      <c r="B60" s="15" t="s">
        <v>99</v>
      </c>
      <c r="C60" s="63"/>
      <c r="D60" s="27" t="s">
        <v>100</v>
      </c>
      <c r="E60" s="64"/>
      <c r="F60" s="85"/>
      <c r="G60" s="159" t="s">
        <v>22</v>
      </c>
      <c r="H60" s="25" t="s">
        <v>22</v>
      </c>
    </row>
    <row r="61" spans="1:8" s="2" customFormat="1" ht="12.75" customHeight="1">
      <c r="A61" s="3"/>
      <c r="B61" s="15" t="s">
        <v>101</v>
      </c>
      <c r="C61" s="26"/>
      <c r="D61" s="27" t="s">
        <v>102</v>
      </c>
      <c r="E61" s="29"/>
      <c r="F61" s="84"/>
      <c r="G61" s="159" t="s">
        <v>22</v>
      </c>
      <c r="H61" s="25" t="s">
        <v>22</v>
      </c>
    </row>
    <row r="62" spans="1:8" s="65" customFormat="1" ht="12.75" customHeight="1">
      <c r="A62" s="3"/>
      <c r="B62" s="13" t="s">
        <v>103</v>
      </c>
      <c r="C62" s="66" t="s">
        <v>104</v>
      </c>
      <c r="D62" s="67"/>
      <c r="E62" s="68"/>
      <c r="F62" s="91" t="s">
        <v>153</v>
      </c>
      <c r="G62" s="159">
        <f>SUM(G63:G66,G67:G67)</f>
        <v>190516.01</v>
      </c>
      <c r="H62" s="25">
        <f>SUM(H63:H66,H67:H67)</f>
        <v>186059.76</v>
      </c>
    </row>
    <row r="63" spans="1:8" s="2" customFormat="1" ht="12.75" customHeight="1">
      <c r="A63" s="3"/>
      <c r="B63" s="15" t="s">
        <v>105</v>
      </c>
      <c r="C63" s="26"/>
      <c r="D63" s="27" t="s">
        <v>106</v>
      </c>
      <c r="E63" s="28"/>
      <c r="F63" s="85"/>
      <c r="G63" s="159" t="s">
        <v>22</v>
      </c>
      <c r="H63" s="25" t="s">
        <v>22</v>
      </c>
    </row>
    <row r="64" spans="1:8" s="2" customFormat="1" ht="12.75" customHeight="1">
      <c r="A64" s="3"/>
      <c r="B64" s="15" t="s">
        <v>107</v>
      </c>
      <c r="C64" s="63"/>
      <c r="D64" s="27" t="s">
        <v>108</v>
      </c>
      <c r="E64" s="64"/>
      <c r="F64" s="85"/>
      <c r="G64" s="159">
        <v>0</v>
      </c>
      <c r="H64" s="25">
        <v>0</v>
      </c>
    </row>
    <row r="65" spans="1:8" s="2" customFormat="1" ht="13.35" customHeight="1">
      <c r="A65" s="3"/>
      <c r="B65" s="15" t="s">
        <v>109</v>
      </c>
      <c r="C65" s="63"/>
      <c r="D65" s="27" t="s">
        <v>110</v>
      </c>
      <c r="E65" s="64"/>
      <c r="F65" s="85"/>
      <c r="G65" s="159">
        <v>16890.52</v>
      </c>
      <c r="H65" s="25">
        <v>10113.57</v>
      </c>
    </row>
    <row r="66" spans="1:8" s="2" customFormat="1" ht="13.35" customHeight="1">
      <c r="A66" s="3"/>
      <c r="B66" s="69" t="s">
        <v>111</v>
      </c>
      <c r="C66" s="47"/>
      <c r="D66" s="27" t="s">
        <v>112</v>
      </c>
      <c r="E66" s="29"/>
      <c r="F66" s="85"/>
      <c r="G66" s="159">
        <v>0</v>
      </c>
      <c r="H66" s="25">
        <v>0</v>
      </c>
    </row>
    <row r="67" spans="1:8" s="2" customFormat="1" ht="12.75" customHeight="1">
      <c r="A67" s="3"/>
      <c r="B67" s="15" t="s">
        <v>113</v>
      </c>
      <c r="C67" s="26"/>
      <c r="D67" s="27" t="s">
        <v>114</v>
      </c>
      <c r="E67" s="29"/>
      <c r="F67" s="84"/>
      <c r="G67" s="159">
        <f>SUM(G68,G69)</f>
        <v>173625.49000000002</v>
      </c>
      <c r="H67" s="25">
        <f>SUM(H68,H69)</f>
        <v>175946.19</v>
      </c>
    </row>
    <row r="68" spans="1:8" s="2" customFormat="1" ht="12.75" customHeight="1">
      <c r="A68" s="3"/>
      <c r="B68" s="15" t="s">
        <v>115</v>
      </c>
      <c r="C68" s="70"/>
      <c r="D68" s="71"/>
      <c r="E68" s="4" t="s">
        <v>116</v>
      </c>
      <c r="F68" s="92"/>
      <c r="G68" s="162">
        <v>16.100000000000001</v>
      </c>
      <c r="H68" s="72">
        <v>0</v>
      </c>
    </row>
    <row r="69" spans="1:8" s="2" customFormat="1" ht="12.75" customHeight="1">
      <c r="A69" s="3"/>
      <c r="B69" s="15" t="s">
        <v>117</v>
      </c>
      <c r="C69" s="70"/>
      <c r="D69" s="71"/>
      <c r="E69" s="73" t="s">
        <v>118</v>
      </c>
      <c r="F69" s="93"/>
      <c r="G69" s="163">
        <v>173609.39</v>
      </c>
      <c r="H69" s="25">
        <v>175946.19</v>
      </c>
    </row>
    <row r="70" spans="1:8" s="2" customFormat="1" ht="12.75" customHeight="1">
      <c r="A70" s="3"/>
      <c r="B70" s="16" t="s">
        <v>119</v>
      </c>
      <c r="C70" s="74" t="s">
        <v>120</v>
      </c>
      <c r="D70" s="75"/>
      <c r="E70" s="76"/>
      <c r="F70" s="94" t="s">
        <v>154</v>
      </c>
      <c r="G70" s="158">
        <f>SUM(G71,G72,G77)</f>
        <v>11417.95</v>
      </c>
      <c r="H70" s="21">
        <f>SUM(H71,H72,H77)</f>
        <v>5204.7</v>
      </c>
    </row>
    <row r="71" spans="1:8" s="2" customFormat="1" ht="12.75" customHeight="1">
      <c r="A71" s="3"/>
      <c r="B71" s="14" t="s">
        <v>121</v>
      </c>
      <c r="C71" s="22" t="s">
        <v>122</v>
      </c>
      <c r="D71" s="61"/>
      <c r="E71" s="62"/>
      <c r="F71" s="95"/>
      <c r="G71" s="164" t="s">
        <v>22</v>
      </c>
      <c r="H71" s="25" t="s">
        <v>22</v>
      </c>
    </row>
    <row r="72" spans="1:8" s="2" customFormat="1" ht="12.75" customHeight="1">
      <c r="A72" s="3"/>
      <c r="B72" s="14" t="s">
        <v>123</v>
      </c>
      <c r="C72" s="22" t="s">
        <v>124</v>
      </c>
      <c r="D72" s="61"/>
      <c r="E72" s="62"/>
      <c r="F72" s="90"/>
      <c r="G72" s="159">
        <f>SUM(G73:G76)</f>
        <v>0</v>
      </c>
      <c r="H72" s="25">
        <f>SUM(H73:H76)</f>
        <v>0</v>
      </c>
    </row>
    <row r="73" spans="1:8" s="2" customFormat="1" ht="12.75" customHeight="1">
      <c r="A73" s="3"/>
      <c r="B73" s="15" t="s">
        <v>125</v>
      </c>
      <c r="C73" s="26"/>
      <c r="D73" s="27" t="s">
        <v>126</v>
      </c>
      <c r="E73" s="29"/>
      <c r="F73" s="85"/>
      <c r="G73" s="159" t="s">
        <v>22</v>
      </c>
      <c r="H73" s="25" t="s">
        <v>22</v>
      </c>
    </row>
    <row r="74" spans="1:8" s="2" customFormat="1" ht="12.75" customHeight="1">
      <c r="A74" s="3"/>
      <c r="B74" s="15" t="s">
        <v>127</v>
      </c>
      <c r="C74" s="26"/>
      <c r="D74" s="27" t="s">
        <v>128</v>
      </c>
      <c r="E74" s="29"/>
      <c r="F74" s="85"/>
      <c r="G74" s="159" t="s">
        <v>22</v>
      </c>
      <c r="H74" s="25" t="s">
        <v>22</v>
      </c>
    </row>
    <row r="75" spans="1:8" s="2" customFormat="1" ht="12.75" customHeight="1">
      <c r="A75" s="3"/>
      <c r="B75" s="14" t="s">
        <v>129</v>
      </c>
      <c r="C75" s="77"/>
      <c r="D75" s="77" t="s">
        <v>130</v>
      </c>
      <c r="E75" s="29"/>
      <c r="F75" s="85"/>
      <c r="G75" s="159" t="s">
        <v>22</v>
      </c>
      <c r="H75" s="25" t="s">
        <v>22</v>
      </c>
    </row>
    <row r="76" spans="1:8" s="2" customFormat="1" ht="12.75" customHeight="1">
      <c r="A76" s="3"/>
      <c r="B76" s="14" t="s">
        <v>131</v>
      </c>
      <c r="C76" s="77"/>
      <c r="D76" s="77" t="s">
        <v>132</v>
      </c>
      <c r="E76" s="29"/>
      <c r="F76" s="85"/>
      <c r="G76" s="159" t="s">
        <v>22</v>
      </c>
      <c r="H76" s="25" t="s">
        <v>22</v>
      </c>
    </row>
    <row r="77" spans="1:8" s="2" customFormat="1" ht="12.75" customHeight="1">
      <c r="A77" s="3"/>
      <c r="B77" s="30" t="s">
        <v>133</v>
      </c>
      <c r="C77" s="31" t="s">
        <v>134</v>
      </c>
      <c r="D77" s="32"/>
      <c r="E77" s="33"/>
      <c r="F77" s="85"/>
      <c r="G77" s="159">
        <f>SUM(G78:G79)</f>
        <v>11417.95</v>
      </c>
      <c r="H77" s="25">
        <v>5204.7</v>
      </c>
    </row>
    <row r="78" spans="1:8" s="2" customFormat="1" ht="26.25" customHeight="1">
      <c r="A78" s="3"/>
      <c r="B78" s="15" t="s">
        <v>135</v>
      </c>
      <c r="C78" s="78"/>
      <c r="D78" s="216" t="s">
        <v>136</v>
      </c>
      <c r="E78" s="217"/>
      <c r="F78" s="84"/>
      <c r="G78" s="159">
        <v>11417.95</v>
      </c>
      <c r="H78" s="25">
        <v>5204.7</v>
      </c>
    </row>
    <row r="79" spans="1:8" s="2" customFormat="1" ht="12.75" customHeight="1">
      <c r="A79" s="3"/>
      <c r="B79" s="13" t="s">
        <v>137</v>
      </c>
      <c r="C79" s="53"/>
      <c r="D79" s="53" t="s">
        <v>138</v>
      </c>
      <c r="E79" s="54"/>
      <c r="F79" s="85"/>
      <c r="G79" s="25" t="s">
        <v>22</v>
      </c>
      <c r="H79" s="25" t="s">
        <v>22</v>
      </c>
    </row>
    <row r="80" spans="1:8" s="2" customFormat="1" ht="25.5" customHeight="1">
      <c r="A80" s="3"/>
      <c r="B80" s="55" t="s">
        <v>139</v>
      </c>
      <c r="C80" s="218" t="s">
        <v>140</v>
      </c>
      <c r="D80" s="219"/>
      <c r="E80" s="220"/>
      <c r="F80" s="89"/>
      <c r="G80" s="79">
        <f>SUM(G51,G57,G70)</f>
        <v>4370739.6700000009</v>
      </c>
      <c r="H80" s="79">
        <f>SUM(H51,H57,H70)</f>
        <v>4453946.37</v>
      </c>
    </row>
    <row r="81" spans="1:9" s="2" customFormat="1" ht="24.75" customHeight="1">
      <c r="A81" s="3"/>
      <c r="B81" s="221" t="s">
        <v>141</v>
      </c>
      <c r="C81" s="221"/>
      <c r="D81" s="221"/>
      <c r="E81" s="221"/>
      <c r="F81" s="221"/>
      <c r="G81" s="221"/>
      <c r="H81" s="221"/>
      <c r="I81" s="80"/>
    </row>
    <row r="82" spans="1:9" s="2" customFormat="1" ht="15.75" customHeight="1">
      <c r="A82" s="3"/>
      <c r="B82" s="81"/>
      <c r="C82" s="81"/>
      <c r="D82" s="81"/>
      <c r="E82" s="81"/>
      <c r="F82" s="81"/>
      <c r="G82" s="81"/>
      <c r="H82" s="81"/>
      <c r="I82" s="81"/>
    </row>
    <row r="83" spans="1:9" s="2" customFormat="1" ht="12.75" customHeight="1">
      <c r="A83" s="3"/>
      <c r="B83" s="222" t="s">
        <v>155</v>
      </c>
      <c r="C83" s="222"/>
      <c r="D83" s="222"/>
      <c r="E83" s="222"/>
      <c r="F83" s="96"/>
      <c r="G83" s="210" t="s">
        <v>156</v>
      </c>
      <c r="H83" s="210"/>
    </row>
    <row r="84" spans="1:9" s="2" customFormat="1" ht="12.75" customHeight="1">
      <c r="A84" s="3"/>
      <c r="B84" s="212" t="s">
        <v>157</v>
      </c>
      <c r="C84" s="212"/>
      <c r="D84" s="212"/>
      <c r="E84" s="212"/>
      <c r="F84" s="97" t="s">
        <v>142</v>
      </c>
      <c r="G84" s="211" t="s">
        <v>143</v>
      </c>
      <c r="H84" s="211"/>
    </row>
    <row r="85" spans="1:9" s="2" customFormat="1" ht="13.35" customHeight="1">
      <c r="A85" s="3"/>
      <c r="B85" s="98"/>
      <c r="C85" s="98"/>
      <c r="D85" s="98"/>
      <c r="E85" s="98"/>
      <c r="F85" s="98"/>
      <c r="G85" s="98"/>
      <c r="H85" s="98"/>
    </row>
    <row r="86" spans="1:9" s="2" customFormat="1" ht="12.75" customHeight="1">
      <c r="A86" s="3"/>
      <c r="B86" s="213" t="s">
        <v>158</v>
      </c>
      <c r="C86" s="213"/>
      <c r="D86" s="213"/>
      <c r="E86" s="213"/>
      <c r="F86" s="99"/>
      <c r="G86" s="209" t="s">
        <v>144</v>
      </c>
      <c r="H86" s="209"/>
    </row>
    <row r="87" spans="1:9" s="2" customFormat="1" ht="12.75" customHeight="1">
      <c r="A87" s="3"/>
      <c r="B87" s="214" t="s">
        <v>159</v>
      </c>
      <c r="C87" s="214"/>
      <c r="D87" s="214"/>
      <c r="E87" s="214"/>
      <c r="F87" s="100" t="s">
        <v>142</v>
      </c>
      <c r="G87" s="166" t="s">
        <v>143</v>
      </c>
      <c r="H87" s="166"/>
    </row>
    <row r="88" spans="1:9" s="2" customFormat="1" ht="13.35" customHeight="1">
      <c r="A88" s="3"/>
    </row>
    <row r="89" spans="1:9" s="2" customFormat="1" ht="13.35" customHeight="1">
      <c r="A89" s="3"/>
    </row>
    <row r="90" spans="1:9" s="2" customFormat="1" ht="13.35" customHeight="1">
      <c r="A90" s="3"/>
    </row>
    <row r="91" spans="1:9" s="2" customFormat="1" ht="13.35" customHeight="1">
      <c r="A91" s="3"/>
    </row>
    <row r="92" spans="1:9" s="2" customFormat="1" ht="13.35" customHeight="1">
      <c r="A92" s="3"/>
    </row>
    <row r="93" spans="1:9" s="2" customFormat="1" ht="13.35" customHeight="1">
      <c r="A93" s="3"/>
    </row>
    <row r="94" spans="1:9" s="2" customFormat="1" ht="13.35" customHeight="1">
      <c r="A94" s="3"/>
    </row>
    <row r="95" spans="1:9" s="2" customFormat="1" ht="13.35" customHeight="1">
      <c r="A95" s="3"/>
    </row>
    <row r="96" spans="1:9" s="2" customFormat="1" ht="13.35" customHeight="1">
      <c r="A96" s="3"/>
    </row>
    <row r="97" spans="1:1" s="2" customFormat="1" ht="13.35" customHeight="1">
      <c r="A97" s="3"/>
    </row>
    <row r="98" spans="1:1" s="2" customFormat="1" ht="13.35" customHeight="1">
      <c r="A98" s="3"/>
    </row>
    <row r="99" spans="1:1" s="2" customFormat="1" ht="13.35" customHeight="1">
      <c r="A99" s="3"/>
    </row>
    <row r="100" spans="1:1" s="2" customFormat="1" ht="13.35" customHeight="1">
      <c r="A100" s="3"/>
    </row>
    <row r="101" spans="1:1" s="2" customFormat="1" ht="13.35" customHeight="1">
      <c r="A101" s="3"/>
    </row>
    <row r="102" spans="1:1" s="2" customFormat="1" ht="13.35" customHeight="1">
      <c r="A102" s="3"/>
    </row>
    <row r="103" spans="1:1" s="2" customFormat="1" ht="13.35" customHeight="1">
      <c r="A103" s="3"/>
    </row>
    <row r="104" spans="1:1" s="2" customFormat="1" ht="13.35" customHeight="1">
      <c r="A104" s="3"/>
    </row>
    <row r="105" spans="1:1" s="2" customFormat="1" ht="13.35" customHeight="1">
      <c r="A105" s="3"/>
    </row>
    <row r="106" spans="1:1" s="2" customFormat="1" ht="13.35" customHeight="1">
      <c r="A106"/>
    </row>
  </sheetData>
  <mergeCells count="28">
    <mergeCell ref="B8:H8"/>
    <mergeCell ref="B1:H1"/>
    <mergeCell ref="E2:H2"/>
    <mergeCell ref="E3:H3"/>
    <mergeCell ref="B5:H6"/>
    <mergeCell ref="B7:H7"/>
    <mergeCell ref="B9:H9"/>
    <mergeCell ref="B10:H10"/>
    <mergeCell ref="B12:F12"/>
    <mergeCell ref="B13:H13"/>
    <mergeCell ref="B14:H14"/>
    <mergeCell ref="E16:H16"/>
    <mergeCell ref="C17:E17"/>
    <mergeCell ref="C18:E18"/>
    <mergeCell ref="D46:E46"/>
    <mergeCell ref="C54:E54"/>
    <mergeCell ref="C55:E55"/>
    <mergeCell ref="D78:E78"/>
    <mergeCell ref="C80:E80"/>
    <mergeCell ref="B81:H81"/>
    <mergeCell ref="B83:E83"/>
    <mergeCell ref="G83:H83"/>
    <mergeCell ref="B84:E84"/>
    <mergeCell ref="G84:H84"/>
    <mergeCell ref="B86:E86"/>
    <mergeCell ref="G86:H86"/>
    <mergeCell ref="B87:E87"/>
    <mergeCell ref="G87:H87"/>
  </mergeCells>
  <printOptions horizontalCentered="1"/>
  <pageMargins left="0.55118110236220474" right="0.55118110236220474" top="0.6692913385826772" bottom="1.0236220472440944" header="0.31496062992125984" footer="0.59055118110236227"/>
  <pageSetup paperSize="9" scale="75" orientation="portrait"/>
  <headerFooter>
    <oddFooter>&amp;C&amp;P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19EA-FD6A-4AE4-98F8-5369859B6157}">
  <dimension ref="B1:J62"/>
  <sheetViews>
    <sheetView showGridLines="0" tabSelected="1" view="pageBreakPreview" topLeftCell="A28" zoomScaleNormal="100" zoomScaleSheetLayoutView="100" workbookViewId="0">
      <selection activeCell="D29" sqref="D29:G29"/>
    </sheetView>
  </sheetViews>
  <sheetFormatPr defaultColWidth="9.7109375" defaultRowHeight="12.75"/>
  <cols>
    <col min="1" max="1" width="3.140625" style="101" customWidth="1"/>
    <col min="2" max="2" width="8" style="101" customWidth="1"/>
    <col min="3" max="3" width="1.5703125" style="101" hidden="1" customWidth="1"/>
    <col min="4" max="4" width="30.140625" style="101" customWidth="1"/>
    <col min="5" max="5" width="18.28515625" style="101" customWidth="1"/>
    <col min="6" max="6" width="9.7109375" style="101" hidden="1" customWidth="1"/>
    <col min="7" max="7" width="11.7109375" style="101" customWidth="1"/>
    <col min="8" max="8" width="13.140625" style="101" customWidth="1"/>
    <col min="9" max="9" width="14.7109375" style="101" customWidth="1"/>
    <col min="10" max="10" width="15.85546875" style="101" customWidth="1"/>
    <col min="11" max="16384" width="9.7109375" style="101"/>
  </cols>
  <sheetData>
    <row r="1" spans="2:10" ht="8.25" customHeight="1">
      <c r="B1" s="167" t="s">
        <v>0</v>
      </c>
      <c r="C1" s="167"/>
      <c r="D1" s="167"/>
      <c r="E1" s="167"/>
      <c r="F1" s="167"/>
      <c r="G1" s="167"/>
      <c r="H1" s="167"/>
      <c r="I1" s="167"/>
      <c r="J1" s="167"/>
    </row>
    <row r="2" spans="2:10" ht="16.5" customHeight="1">
      <c r="D2" s="168" t="s">
        <v>254</v>
      </c>
      <c r="E2" s="168"/>
      <c r="F2" s="168"/>
      <c r="G2" s="168"/>
      <c r="H2" s="168"/>
      <c r="I2" s="168"/>
      <c r="J2" s="168"/>
    </row>
    <row r="3" spans="2:10" ht="15.75" customHeight="1">
      <c r="D3" s="132" t="s">
        <v>253</v>
      </c>
      <c r="E3" s="132"/>
      <c r="F3" s="132"/>
      <c r="G3" s="132"/>
      <c r="H3" s="132"/>
      <c r="I3" s="132"/>
      <c r="J3" s="132"/>
    </row>
    <row r="4" spans="2:10" ht="4.3499999999999996" customHeight="1">
      <c r="B4" s="169"/>
      <c r="C4" s="169"/>
      <c r="D4" s="169"/>
      <c r="E4" s="169"/>
      <c r="F4" s="169"/>
      <c r="G4" s="169"/>
      <c r="H4" s="169"/>
      <c r="I4" s="169"/>
      <c r="J4" s="169"/>
    </row>
    <row r="5" spans="2:10" ht="15.75" customHeight="1">
      <c r="B5" s="170" t="s">
        <v>252</v>
      </c>
      <c r="C5" s="170"/>
      <c r="D5" s="170"/>
      <c r="E5" s="170"/>
      <c r="F5" s="170"/>
      <c r="G5" s="170"/>
      <c r="H5" s="170"/>
      <c r="I5" s="170"/>
      <c r="J5" s="170"/>
    </row>
    <row r="6" spans="2:10" ht="15.75" customHeight="1">
      <c r="B6" s="171" t="s">
        <v>4</v>
      </c>
      <c r="C6" s="171"/>
      <c r="D6" s="171"/>
      <c r="E6" s="171"/>
      <c r="F6" s="171"/>
      <c r="G6" s="171"/>
      <c r="H6" s="171"/>
      <c r="I6" s="171"/>
      <c r="J6" s="171"/>
    </row>
    <row r="7" spans="2:10" ht="15" customHeight="1">
      <c r="B7" s="172" t="s">
        <v>251</v>
      </c>
      <c r="C7" s="172"/>
      <c r="D7" s="172"/>
      <c r="E7" s="172"/>
      <c r="F7" s="172"/>
      <c r="G7" s="172"/>
      <c r="H7" s="172"/>
      <c r="I7" s="172"/>
      <c r="J7" s="172"/>
    </row>
    <row r="8" spans="2:10" ht="15" customHeight="1">
      <c r="B8" s="173" t="s">
        <v>6</v>
      </c>
      <c r="C8" s="173"/>
      <c r="D8" s="173"/>
      <c r="E8" s="173"/>
      <c r="F8" s="173"/>
      <c r="G8" s="173"/>
      <c r="H8" s="173"/>
      <c r="I8" s="173"/>
      <c r="J8" s="173"/>
    </row>
    <row r="9" spans="2:10" ht="15" customHeight="1">
      <c r="B9" s="172" t="s">
        <v>250</v>
      </c>
      <c r="C9" s="172"/>
      <c r="D9" s="172"/>
      <c r="E9" s="172"/>
      <c r="F9" s="172"/>
      <c r="G9" s="172"/>
      <c r="H9" s="172"/>
      <c r="I9" s="172"/>
      <c r="J9" s="172"/>
    </row>
    <row r="10" spans="2:10" ht="10.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2:10" ht="15" customHeight="1">
      <c r="B11" s="175" t="s">
        <v>249</v>
      </c>
      <c r="C11" s="175"/>
      <c r="D11" s="175"/>
      <c r="E11" s="175"/>
      <c r="F11" s="175"/>
      <c r="G11" s="175"/>
      <c r="H11" s="175"/>
      <c r="I11" s="175"/>
      <c r="J11" s="175"/>
    </row>
    <row r="12" spans="2:10" ht="15" customHeight="1">
      <c r="B12" s="175" t="s">
        <v>9</v>
      </c>
      <c r="C12" s="175"/>
      <c r="D12" s="175"/>
      <c r="E12" s="175"/>
      <c r="F12" s="175"/>
      <c r="G12" s="175"/>
      <c r="H12" s="175"/>
      <c r="I12" s="175"/>
      <c r="J12" s="175"/>
    </row>
    <row r="13" spans="2:10" ht="7.5" customHeight="1">
      <c r="B13" s="131"/>
      <c r="C13" s="102"/>
      <c r="D13" s="102"/>
      <c r="E13" s="102"/>
      <c r="F13" s="102"/>
      <c r="G13" s="102"/>
      <c r="H13" s="102"/>
      <c r="I13" s="102"/>
      <c r="J13" s="102"/>
    </row>
    <row r="14" spans="2:10" s="102" customFormat="1" ht="15" customHeight="1">
      <c r="B14" s="176" t="s">
        <v>10</v>
      </c>
      <c r="C14" s="176"/>
      <c r="D14" s="176"/>
      <c r="E14" s="176"/>
      <c r="F14" s="176"/>
      <c r="G14" s="176"/>
      <c r="H14" s="176"/>
      <c r="I14" s="176"/>
      <c r="J14" s="176"/>
    </row>
    <row r="15" spans="2:10" s="127" customFormat="1" ht="47.25" customHeight="1">
      <c r="B15" s="177" t="s">
        <v>11</v>
      </c>
      <c r="C15" s="178"/>
      <c r="D15" s="177" t="s">
        <v>12</v>
      </c>
      <c r="E15" s="179"/>
      <c r="F15" s="179"/>
      <c r="G15" s="178"/>
      <c r="H15" s="128" t="s">
        <v>248</v>
      </c>
      <c r="I15" s="128" t="s">
        <v>246</v>
      </c>
      <c r="J15" s="128" t="s">
        <v>247</v>
      </c>
    </row>
    <row r="16" spans="2:10" s="127" customFormat="1" ht="14.25" customHeight="1">
      <c r="B16" s="130">
        <v>1</v>
      </c>
      <c r="C16" s="129"/>
      <c r="D16" s="180">
        <v>2</v>
      </c>
      <c r="E16" s="181"/>
      <c r="F16" s="181"/>
      <c r="G16" s="182"/>
      <c r="H16" s="112">
        <v>3</v>
      </c>
      <c r="I16" s="112">
        <v>4</v>
      </c>
      <c r="J16" s="112">
        <v>5</v>
      </c>
    </row>
    <row r="17" spans="2:10" ht="15.75" customHeight="1">
      <c r="B17" s="116" t="s">
        <v>16</v>
      </c>
      <c r="C17" s="115" t="s">
        <v>245</v>
      </c>
      <c r="D17" s="183" t="s">
        <v>244</v>
      </c>
      <c r="E17" s="184"/>
      <c r="F17" s="184"/>
      <c r="G17" s="185"/>
      <c r="H17" s="114"/>
      <c r="I17" s="113">
        <f>SUM(I18,I24)</f>
        <v>1699215.6</v>
      </c>
      <c r="J17" s="113">
        <f>SUM(J18,J24)</f>
        <v>0</v>
      </c>
    </row>
    <row r="18" spans="2:10" ht="15.75" customHeight="1">
      <c r="B18" s="112" t="s">
        <v>18</v>
      </c>
      <c r="C18" s="111" t="s">
        <v>243</v>
      </c>
      <c r="D18" s="186" t="s">
        <v>243</v>
      </c>
      <c r="E18" s="187"/>
      <c r="F18" s="187"/>
      <c r="G18" s="188"/>
      <c r="H18" s="110"/>
      <c r="I18" s="117">
        <f>SUM(I19:I23)</f>
        <v>1622680.12</v>
      </c>
      <c r="J18" s="117"/>
    </row>
    <row r="19" spans="2:10" ht="15.75" customHeight="1">
      <c r="B19" s="112" t="s">
        <v>20</v>
      </c>
      <c r="C19" s="111" t="s">
        <v>84</v>
      </c>
      <c r="D19" s="186" t="s">
        <v>242</v>
      </c>
      <c r="E19" s="187"/>
      <c r="F19" s="187"/>
      <c r="G19" s="188"/>
      <c r="H19" s="110"/>
      <c r="I19" s="109">
        <v>796121.26</v>
      </c>
      <c r="J19" s="109"/>
    </row>
    <row r="20" spans="2:10" ht="15.75" customHeight="1">
      <c r="B20" s="112" t="s">
        <v>23</v>
      </c>
      <c r="C20" s="126" t="s">
        <v>241</v>
      </c>
      <c r="D20" s="189" t="s">
        <v>240</v>
      </c>
      <c r="E20" s="190"/>
      <c r="F20" s="190"/>
      <c r="G20" s="191"/>
      <c r="H20" s="110"/>
      <c r="I20" s="157">
        <v>813137.42</v>
      </c>
      <c r="J20" s="109"/>
    </row>
    <row r="21" spans="2:10" ht="26.25" customHeight="1">
      <c r="B21" s="112" t="s">
        <v>25</v>
      </c>
      <c r="C21" s="111" t="s">
        <v>239</v>
      </c>
      <c r="D21" s="189" t="s">
        <v>238</v>
      </c>
      <c r="E21" s="190"/>
      <c r="F21" s="190"/>
      <c r="G21" s="191"/>
      <c r="H21" s="110"/>
      <c r="I21" s="109">
        <v>8762.0400000000009</v>
      </c>
      <c r="J21" s="109"/>
    </row>
    <row r="22" spans="2:10" ht="15.75" customHeight="1">
      <c r="B22" s="112" t="s">
        <v>27</v>
      </c>
      <c r="C22" s="126" t="s">
        <v>237</v>
      </c>
      <c r="D22" s="189" t="s">
        <v>236</v>
      </c>
      <c r="E22" s="190"/>
      <c r="F22" s="190"/>
      <c r="G22" s="191"/>
      <c r="H22" s="110"/>
      <c r="I22" s="109" t="s">
        <v>22</v>
      </c>
      <c r="J22" s="109" t="s">
        <v>22</v>
      </c>
    </row>
    <row r="23" spans="2:10" ht="15.75" customHeight="1">
      <c r="B23" s="112" t="s">
        <v>235</v>
      </c>
      <c r="C23" s="126"/>
      <c r="D23" s="186" t="s">
        <v>234</v>
      </c>
      <c r="E23" s="187"/>
      <c r="F23" s="187"/>
      <c r="G23" s="188"/>
      <c r="H23" s="110"/>
      <c r="I23" s="109">
        <v>4659.3999999999996</v>
      </c>
      <c r="J23" s="109"/>
    </row>
    <row r="24" spans="2:10" ht="15.75" customHeight="1">
      <c r="B24" s="124" t="s">
        <v>29</v>
      </c>
      <c r="C24" s="111" t="s">
        <v>233</v>
      </c>
      <c r="D24" s="189" t="s">
        <v>232</v>
      </c>
      <c r="E24" s="190"/>
      <c r="F24" s="190"/>
      <c r="G24" s="191"/>
      <c r="H24" s="137" t="s">
        <v>259</v>
      </c>
      <c r="I24" s="117">
        <f>SUM(I25,I29,I32,I33,I34,I35)</f>
        <v>76535.48</v>
      </c>
      <c r="J24" s="117"/>
    </row>
    <row r="25" spans="2:10" ht="15.75" customHeight="1">
      <c r="B25" s="123" t="s">
        <v>31</v>
      </c>
      <c r="C25" s="122"/>
      <c r="D25" s="125" t="s">
        <v>231</v>
      </c>
      <c r="E25" s="120"/>
      <c r="F25" s="120"/>
      <c r="G25" s="119"/>
      <c r="H25" s="137"/>
      <c r="I25" s="117">
        <f>SUM(I26:I28)</f>
        <v>0</v>
      </c>
      <c r="J25" s="117">
        <f>SUM(J26:J28)</f>
        <v>0</v>
      </c>
    </row>
    <row r="26" spans="2:10" ht="15.75" customHeight="1">
      <c r="B26" s="118" t="s">
        <v>230</v>
      </c>
      <c r="C26" s="111"/>
      <c r="D26" s="121" t="s">
        <v>229</v>
      </c>
      <c r="E26" s="120"/>
      <c r="F26" s="120"/>
      <c r="G26" s="119"/>
      <c r="H26" s="137"/>
      <c r="I26" s="117" t="s">
        <v>22</v>
      </c>
      <c r="J26" s="117" t="s">
        <v>22</v>
      </c>
    </row>
    <row r="27" spans="2:10" ht="15.75" customHeight="1">
      <c r="B27" s="112" t="s">
        <v>228</v>
      </c>
      <c r="C27" s="111"/>
      <c r="D27" s="121" t="s">
        <v>227</v>
      </c>
      <c r="E27" s="120"/>
      <c r="F27" s="120"/>
      <c r="G27" s="119"/>
      <c r="H27" s="137"/>
      <c r="I27" s="117" t="s">
        <v>22</v>
      </c>
      <c r="J27" s="117" t="s">
        <v>22</v>
      </c>
    </row>
    <row r="28" spans="2:10" ht="15.75" customHeight="1">
      <c r="B28" s="124" t="s">
        <v>226</v>
      </c>
      <c r="C28" s="111"/>
      <c r="D28" s="121" t="s">
        <v>225</v>
      </c>
      <c r="E28" s="120"/>
      <c r="F28" s="120"/>
      <c r="G28" s="119"/>
      <c r="H28" s="137"/>
      <c r="I28" s="117" t="s">
        <v>22</v>
      </c>
      <c r="J28" s="117" t="s">
        <v>22</v>
      </c>
    </row>
    <row r="29" spans="2:10" ht="18" customHeight="1">
      <c r="B29" s="123" t="s">
        <v>33</v>
      </c>
      <c r="C29" s="122"/>
      <c r="D29" s="251" t="s">
        <v>224</v>
      </c>
      <c r="E29" s="252"/>
      <c r="F29" s="252"/>
      <c r="G29" s="253"/>
      <c r="H29" s="137"/>
      <c r="I29" s="117">
        <f>SUM(I30:I31)</f>
        <v>73379.73</v>
      </c>
      <c r="J29" s="117">
        <f>SUM(J30:J31)</f>
        <v>0</v>
      </c>
    </row>
    <row r="30" spans="2:10" ht="30" customHeight="1">
      <c r="B30" s="118" t="s">
        <v>223</v>
      </c>
      <c r="C30" s="111"/>
      <c r="D30" s="186" t="s">
        <v>222</v>
      </c>
      <c r="E30" s="187"/>
      <c r="F30" s="187"/>
      <c r="G30" s="188"/>
      <c r="H30" s="137"/>
      <c r="I30" s="117">
        <v>0</v>
      </c>
      <c r="J30" s="117"/>
    </row>
    <row r="31" spans="2:10" ht="18" customHeight="1">
      <c r="B31" s="112" t="s">
        <v>221</v>
      </c>
      <c r="C31" s="111"/>
      <c r="D31" s="186" t="s">
        <v>220</v>
      </c>
      <c r="E31" s="187"/>
      <c r="F31" s="187"/>
      <c r="G31" s="188"/>
      <c r="H31" s="137"/>
      <c r="I31" s="117">
        <v>73379.73</v>
      </c>
      <c r="J31" s="117" t="s">
        <v>22</v>
      </c>
    </row>
    <row r="32" spans="2:10" ht="15.75" customHeight="1">
      <c r="B32" s="112" t="s">
        <v>35</v>
      </c>
      <c r="C32" s="111"/>
      <c r="D32" s="186" t="s">
        <v>219</v>
      </c>
      <c r="E32" s="187"/>
      <c r="F32" s="187"/>
      <c r="G32" s="188"/>
      <c r="H32" s="137"/>
      <c r="I32" s="117" t="s">
        <v>22</v>
      </c>
      <c r="J32" s="117" t="s">
        <v>22</v>
      </c>
    </row>
    <row r="33" spans="2:10" ht="15.75" customHeight="1">
      <c r="B33" s="112" t="s">
        <v>37</v>
      </c>
      <c r="C33" s="111"/>
      <c r="D33" s="186" t="s">
        <v>218</v>
      </c>
      <c r="E33" s="187"/>
      <c r="F33" s="187"/>
      <c r="G33" s="188"/>
      <c r="H33" s="137"/>
      <c r="I33" s="117" t="s">
        <v>22</v>
      </c>
      <c r="J33" s="117" t="s">
        <v>22</v>
      </c>
    </row>
    <row r="34" spans="2:10" ht="15.75" customHeight="1">
      <c r="B34" s="112" t="s">
        <v>39</v>
      </c>
      <c r="C34" s="111"/>
      <c r="D34" s="186" t="s">
        <v>217</v>
      </c>
      <c r="E34" s="187"/>
      <c r="F34" s="187"/>
      <c r="G34" s="188"/>
      <c r="H34" s="137"/>
      <c r="I34" s="117">
        <v>3155.75</v>
      </c>
      <c r="J34" s="117"/>
    </row>
    <row r="35" spans="2:10" ht="15.75" customHeight="1">
      <c r="B35" s="112" t="s">
        <v>41</v>
      </c>
      <c r="C35" s="111"/>
      <c r="D35" s="186" t="s">
        <v>216</v>
      </c>
      <c r="E35" s="187"/>
      <c r="F35" s="187"/>
      <c r="G35" s="188"/>
      <c r="H35" s="137"/>
      <c r="I35" s="117" t="s">
        <v>22</v>
      </c>
      <c r="J35" s="117" t="s">
        <v>22</v>
      </c>
    </row>
    <row r="36" spans="2:10" ht="15.75" customHeight="1">
      <c r="B36" s="116" t="s">
        <v>55</v>
      </c>
      <c r="C36" s="115" t="s">
        <v>215</v>
      </c>
      <c r="D36" s="183" t="s">
        <v>214</v>
      </c>
      <c r="E36" s="184"/>
      <c r="F36" s="184"/>
      <c r="G36" s="185"/>
      <c r="H36" s="138" t="s">
        <v>260</v>
      </c>
      <c r="I36" s="113">
        <f>SUM(I37,I40,I44,I45,I46,I47,I48,I49,I50,I51)</f>
        <v>1693002.35</v>
      </c>
      <c r="J36" s="113">
        <f>SUM(J37,J40,J44,J45,J46,J47,J48,J49,J50,J51)</f>
        <v>0</v>
      </c>
    </row>
    <row r="37" spans="2:10" ht="15.75" customHeight="1">
      <c r="B37" s="112" t="s">
        <v>213</v>
      </c>
      <c r="C37" s="111" t="s">
        <v>212</v>
      </c>
      <c r="D37" s="189" t="s">
        <v>211</v>
      </c>
      <c r="E37" s="190"/>
      <c r="F37" s="190"/>
      <c r="G37" s="191"/>
      <c r="H37" s="137"/>
      <c r="I37" s="109">
        <f>SUM(I38:I39)</f>
        <v>1355993.32</v>
      </c>
      <c r="J37" s="109">
        <f>SUM(J38:J39)</f>
        <v>0</v>
      </c>
    </row>
    <row r="38" spans="2:10" ht="15.75" customHeight="1">
      <c r="B38" s="112" t="s">
        <v>210</v>
      </c>
      <c r="C38" s="111" t="s">
        <v>209</v>
      </c>
      <c r="D38" s="189" t="s">
        <v>208</v>
      </c>
      <c r="E38" s="190"/>
      <c r="F38" s="190"/>
      <c r="G38" s="191"/>
      <c r="H38" s="137"/>
      <c r="I38" s="109">
        <v>1355531.32</v>
      </c>
      <c r="J38" s="109" t="s">
        <v>22</v>
      </c>
    </row>
    <row r="39" spans="2:10" ht="15.75" customHeight="1">
      <c r="B39" s="112" t="s">
        <v>207</v>
      </c>
      <c r="C39" s="111" t="s">
        <v>206</v>
      </c>
      <c r="D39" s="189" t="s">
        <v>205</v>
      </c>
      <c r="E39" s="190"/>
      <c r="F39" s="190"/>
      <c r="G39" s="191"/>
      <c r="H39" s="137"/>
      <c r="I39" s="109">
        <v>462</v>
      </c>
      <c r="J39" s="109" t="s">
        <v>22</v>
      </c>
    </row>
    <row r="40" spans="2:10" ht="15.75" customHeight="1">
      <c r="B40" s="112" t="s">
        <v>204</v>
      </c>
      <c r="C40" s="111" t="s">
        <v>203</v>
      </c>
      <c r="D40" s="186" t="s">
        <v>202</v>
      </c>
      <c r="E40" s="187"/>
      <c r="F40" s="187"/>
      <c r="G40" s="188"/>
      <c r="H40" s="137"/>
      <c r="I40" s="109">
        <f>SUM(I41:I43)</f>
        <v>234126.34</v>
      </c>
      <c r="J40" s="109">
        <f>SUM(J41:J43)</f>
        <v>0</v>
      </c>
    </row>
    <row r="41" spans="2:10" ht="15.75" customHeight="1">
      <c r="B41" s="112" t="s">
        <v>201</v>
      </c>
      <c r="C41" s="111" t="s">
        <v>200</v>
      </c>
      <c r="D41" s="186" t="s">
        <v>199</v>
      </c>
      <c r="E41" s="187"/>
      <c r="F41" s="187"/>
      <c r="G41" s="188"/>
      <c r="H41" s="137"/>
      <c r="I41" s="157">
        <v>234126.34</v>
      </c>
      <c r="J41" s="109" t="s">
        <v>22</v>
      </c>
    </row>
    <row r="42" spans="2:10" ht="15.75" customHeight="1">
      <c r="B42" s="112" t="s">
        <v>198</v>
      </c>
      <c r="C42" s="111" t="s">
        <v>197</v>
      </c>
      <c r="D42" s="186" t="s">
        <v>196</v>
      </c>
      <c r="E42" s="187"/>
      <c r="F42" s="187"/>
      <c r="G42" s="188"/>
      <c r="H42" s="137"/>
      <c r="I42" s="109" t="s">
        <v>22</v>
      </c>
      <c r="J42" s="109" t="s">
        <v>22</v>
      </c>
    </row>
    <row r="43" spans="2:10" ht="15.75" customHeight="1">
      <c r="B43" s="112" t="s">
        <v>195</v>
      </c>
      <c r="C43" s="111" t="s">
        <v>194</v>
      </c>
      <c r="D43" s="186" t="s">
        <v>193</v>
      </c>
      <c r="E43" s="187"/>
      <c r="F43" s="187"/>
      <c r="G43" s="188"/>
      <c r="H43" s="137"/>
      <c r="I43" s="109" t="s">
        <v>22</v>
      </c>
      <c r="J43" s="109" t="s">
        <v>22</v>
      </c>
    </row>
    <row r="44" spans="2:10" ht="15.75" customHeight="1">
      <c r="B44" s="112" t="s">
        <v>192</v>
      </c>
      <c r="C44" s="111" t="s">
        <v>191</v>
      </c>
      <c r="D44" s="189" t="s">
        <v>190</v>
      </c>
      <c r="E44" s="190"/>
      <c r="F44" s="190"/>
      <c r="G44" s="191"/>
      <c r="H44" s="137"/>
      <c r="I44" s="109">
        <v>102874.2</v>
      </c>
      <c r="J44" s="109" t="s">
        <v>22</v>
      </c>
    </row>
    <row r="45" spans="2:10" ht="15.75" customHeight="1">
      <c r="B45" s="112" t="s">
        <v>189</v>
      </c>
      <c r="C45" s="111" t="s">
        <v>188</v>
      </c>
      <c r="D45" s="186" t="s">
        <v>187</v>
      </c>
      <c r="E45" s="187"/>
      <c r="F45" s="187"/>
      <c r="G45" s="188"/>
      <c r="H45" s="137"/>
      <c r="I45" s="109" t="s">
        <v>22</v>
      </c>
      <c r="J45" s="109" t="s">
        <v>22</v>
      </c>
    </row>
    <row r="46" spans="2:10" ht="27.75" customHeight="1">
      <c r="B46" s="112" t="s">
        <v>186</v>
      </c>
      <c r="C46" s="111" t="s">
        <v>185</v>
      </c>
      <c r="D46" s="189" t="s">
        <v>184</v>
      </c>
      <c r="E46" s="190"/>
      <c r="F46" s="190"/>
      <c r="G46" s="191"/>
      <c r="H46" s="137"/>
      <c r="I46" s="109">
        <v>0</v>
      </c>
      <c r="J46" s="109">
        <v>0</v>
      </c>
    </row>
    <row r="47" spans="2:10" ht="15.75" customHeight="1">
      <c r="B47" s="112" t="s">
        <v>183</v>
      </c>
      <c r="C47" s="111" t="s">
        <v>182</v>
      </c>
      <c r="D47" s="189" t="s">
        <v>181</v>
      </c>
      <c r="E47" s="190"/>
      <c r="F47" s="190"/>
      <c r="G47" s="191"/>
      <c r="H47" s="137"/>
      <c r="I47" s="109" t="s">
        <v>22</v>
      </c>
      <c r="J47" s="109" t="s">
        <v>22</v>
      </c>
    </row>
    <row r="48" spans="2:10" ht="15.75" customHeight="1">
      <c r="B48" s="112" t="s">
        <v>180</v>
      </c>
      <c r="C48" s="111" t="s">
        <v>179</v>
      </c>
      <c r="D48" s="189" t="s">
        <v>178</v>
      </c>
      <c r="E48" s="190"/>
      <c r="F48" s="190"/>
      <c r="G48" s="191"/>
      <c r="H48" s="137" t="s">
        <v>291</v>
      </c>
      <c r="I48" s="109">
        <v>8.49</v>
      </c>
      <c r="J48" s="109"/>
    </row>
    <row r="49" spans="2:10" ht="29.25" customHeight="1">
      <c r="B49" s="112" t="s">
        <v>177</v>
      </c>
      <c r="C49" s="111" t="s">
        <v>176</v>
      </c>
      <c r="D49" s="189" t="s">
        <v>175</v>
      </c>
      <c r="E49" s="190"/>
      <c r="F49" s="190"/>
      <c r="G49" s="191"/>
      <c r="H49" s="137"/>
      <c r="I49" s="109" t="s">
        <v>22</v>
      </c>
      <c r="J49" s="109" t="s">
        <v>22</v>
      </c>
    </row>
    <row r="50" spans="2:10" ht="15.75" customHeight="1">
      <c r="B50" s="112" t="s">
        <v>174</v>
      </c>
      <c r="C50" s="111" t="s">
        <v>173</v>
      </c>
      <c r="D50" s="192" t="s">
        <v>172</v>
      </c>
      <c r="E50" s="193"/>
      <c r="F50" s="193"/>
      <c r="G50" s="194"/>
      <c r="H50" s="137"/>
      <c r="I50" s="109" t="s">
        <v>22</v>
      </c>
      <c r="J50" s="109" t="s">
        <v>22</v>
      </c>
    </row>
    <row r="51" spans="2:10" ht="26.25" customHeight="1">
      <c r="B51" s="112" t="s">
        <v>171</v>
      </c>
      <c r="C51" s="111"/>
      <c r="D51" s="195" t="s">
        <v>170</v>
      </c>
      <c r="E51" s="196"/>
      <c r="F51" s="196"/>
      <c r="G51" s="197"/>
      <c r="H51" s="137"/>
      <c r="I51" s="109" t="s">
        <v>22</v>
      </c>
      <c r="J51" s="109" t="s">
        <v>22</v>
      </c>
    </row>
    <row r="52" spans="2:10" ht="15.75" customHeight="1">
      <c r="B52" s="106" t="s">
        <v>57</v>
      </c>
      <c r="C52" s="105" t="s">
        <v>169</v>
      </c>
      <c r="D52" s="198" t="s">
        <v>168</v>
      </c>
      <c r="E52" s="199"/>
      <c r="F52" s="199"/>
      <c r="G52" s="200"/>
      <c r="H52" s="139"/>
      <c r="I52" s="103">
        <f>I17-I36</f>
        <v>6213.25</v>
      </c>
      <c r="J52" s="103"/>
    </row>
    <row r="53" spans="2:10" ht="30.75" customHeight="1">
      <c r="B53" s="106" t="s">
        <v>167</v>
      </c>
      <c r="C53" s="108" t="s">
        <v>166</v>
      </c>
      <c r="D53" s="201" t="s">
        <v>165</v>
      </c>
      <c r="E53" s="202"/>
      <c r="F53" s="202"/>
      <c r="G53" s="203"/>
      <c r="H53" s="140"/>
      <c r="I53" s="103" t="s">
        <v>22</v>
      </c>
      <c r="J53" s="103" t="s">
        <v>22</v>
      </c>
    </row>
    <row r="54" spans="2:10" ht="15.75" customHeight="1">
      <c r="B54" s="106" t="s">
        <v>81</v>
      </c>
      <c r="C54" s="105" t="s">
        <v>164</v>
      </c>
      <c r="D54" s="198" t="s">
        <v>164</v>
      </c>
      <c r="E54" s="199"/>
      <c r="F54" s="199"/>
      <c r="G54" s="200"/>
      <c r="H54" s="140"/>
      <c r="I54" s="107" t="s">
        <v>22</v>
      </c>
      <c r="J54" s="107" t="s">
        <v>22</v>
      </c>
    </row>
    <row r="55" spans="2:10" ht="15.75" customHeight="1">
      <c r="B55" s="106" t="s">
        <v>93</v>
      </c>
      <c r="C55" s="108" t="s">
        <v>163</v>
      </c>
      <c r="D55" s="204" t="s">
        <v>163</v>
      </c>
      <c r="E55" s="205"/>
      <c r="F55" s="205"/>
      <c r="G55" s="206"/>
      <c r="H55" s="140"/>
      <c r="I55" s="107" t="s">
        <v>22</v>
      </c>
      <c r="J55" s="107" t="s">
        <v>22</v>
      </c>
    </row>
    <row r="56" spans="2:10" ht="15.75" customHeight="1">
      <c r="B56" s="106" t="s">
        <v>119</v>
      </c>
      <c r="C56" s="105" t="s">
        <v>162</v>
      </c>
      <c r="D56" s="198" t="s">
        <v>162</v>
      </c>
      <c r="E56" s="199"/>
      <c r="F56" s="199"/>
      <c r="G56" s="200"/>
      <c r="H56" s="104"/>
      <c r="I56" s="103">
        <f>SUM(I52,I53,I54,I55)</f>
        <v>6213.25</v>
      </c>
      <c r="J56" s="103">
        <f>SUM(J52,J53,J54,J55)</f>
        <v>0</v>
      </c>
    </row>
    <row r="57" spans="2:10" ht="11.1" customHeight="1">
      <c r="B57" s="207" t="s">
        <v>161</v>
      </c>
      <c r="C57" s="207"/>
      <c r="D57" s="207"/>
      <c r="E57" s="207"/>
      <c r="F57" s="207"/>
      <c r="G57" s="207"/>
      <c r="H57" s="207"/>
      <c r="I57" s="207"/>
      <c r="J57" s="207"/>
    </row>
    <row r="58" spans="2:10" ht="27.75" customHeight="1">
      <c r="B58" s="208" t="s">
        <v>255</v>
      </c>
      <c r="C58" s="208"/>
      <c r="D58" s="208"/>
      <c r="E58" s="208"/>
      <c r="F58" s="208"/>
      <c r="G58" s="208"/>
      <c r="H58" s="133"/>
      <c r="I58" s="210" t="s">
        <v>156</v>
      </c>
      <c r="J58" s="210"/>
    </row>
    <row r="59" spans="2:10" s="102" customFormat="1" ht="18.75" customHeight="1">
      <c r="B59" s="165" t="s">
        <v>256</v>
      </c>
      <c r="C59" s="165"/>
      <c r="D59" s="165"/>
      <c r="E59" s="165"/>
      <c r="F59" s="165"/>
      <c r="G59" s="165"/>
      <c r="H59" s="134" t="s">
        <v>142</v>
      </c>
      <c r="I59" s="211" t="s">
        <v>143</v>
      </c>
      <c r="J59" s="211"/>
    </row>
    <row r="60" spans="2:10" s="102" customFormat="1" ht="15" customHeight="1">
      <c r="B60" s="135"/>
      <c r="C60" s="135"/>
      <c r="D60" s="135"/>
      <c r="E60" s="135"/>
      <c r="F60" s="135"/>
      <c r="G60" s="135"/>
      <c r="H60" s="135"/>
      <c r="I60" s="98"/>
      <c r="J60" s="98"/>
    </row>
    <row r="61" spans="2:10" s="102" customFormat="1" ht="15.6" customHeight="1">
      <c r="B61" s="208" t="s">
        <v>257</v>
      </c>
      <c r="C61" s="208"/>
      <c r="D61" s="208"/>
      <c r="E61" s="208"/>
      <c r="F61" s="208"/>
      <c r="G61" s="208"/>
      <c r="H61" s="136"/>
      <c r="I61" s="209" t="s">
        <v>144</v>
      </c>
      <c r="J61" s="209"/>
    </row>
    <row r="62" spans="2:10">
      <c r="B62" s="165" t="s">
        <v>258</v>
      </c>
      <c r="C62" s="165"/>
      <c r="D62" s="165"/>
      <c r="E62" s="165"/>
      <c r="F62" s="165"/>
      <c r="G62" s="165"/>
      <c r="H62" s="134" t="s">
        <v>160</v>
      </c>
      <c r="I62" s="166" t="s">
        <v>143</v>
      </c>
      <c r="J62" s="166"/>
    </row>
  </sheetData>
  <mergeCells count="60">
    <mergeCell ref="D56:G56"/>
    <mergeCell ref="B57:J57"/>
    <mergeCell ref="B61:G61"/>
    <mergeCell ref="I61:J61"/>
    <mergeCell ref="B58:G58"/>
    <mergeCell ref="I58:J58"/>
    <mergeCell ref="B59:G59"/>
    <mergeCell ref="I59:J59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36:G36"/>
    <mergeCell ref="D37:G37"/>
    <mergeCell ref="D38:G38"/>
    <mergeCell ref="D39:G39"/>
    <mergeCell ref="D40:G40"/>
    <mergeCell ref="D31:G31"/>
    <mergeCell ref="D32:G32"/>
    <mergeCell ref="D33:G33"/>
    <mergeCell ref="D34:G34"/>
    <mergeCell ref="D35:G35"/>
    <mergeCell ref="D21:G21"/>
    <mergeCell ref="D22:G22"/>
    <mergeCell ref="D23:G23"/>
    <mergeCell ref="D24:G24"/>
    <mergeCell ref="D30:G30"/>
    <mergeCell ref="D29:G29"/>
    <mergeCell ref="D16:G16"/>
    <mergeCell ref="D17:G17"/>
    <mergeCell ref="D18:G18"/>
    <mergeCell ref="D19:G19"/>
    <mergeCell ref="D20:G20"/>
    <mergeCell ref="B62:G62"/>
    <mergeCell ref="I62:J62"/>
    <mergeCell ref="B1:J1"/>
    <mergeCell ref="D2:J2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4:J14"/>
    <mergeCell ref="B15:C15"/>
    <mergeCell ref="D15:G15"/>
  </mergeCells>
  <printOptions horizontalCentered="1"/>
  <pageMargins left="1.1811023622047245" right="0.39370078740157483" top="7.874015748031496E-2" bottom="7.874015748031496E-2" header="0.51181102362204722" footer="0.51181102362204722"/>
  <pageSetup paperSize="9" scale="70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760B-7BB7-4CD9-A244-BE419218A741}">
  <dimension ref="A1:O31"/>
  <sheetViews>
    <sheetView showGridLines="0" topLeftCell="A22" zoomScale="80" zoomScaleSheetLayoutView="75" workbookViewId="0">
      <selection activeCell="E15" sqref="E15"/>
    </sheetView>
  </sheetViews>
  <sheetFormatPr defaultColWidth="9.7109375" defaultRowHeight="15" customHeight="1"/>
  <cols>
    <col min="1" max="1" width="9.7109375" style="132"/>
    <col min="2" max="2" width="6" style="141" customWidth="1"/>
    <col min="3" max="3" width="32.85546875" style="132" customWidth="1"/>
    <col min="4" max="11" width="15.7109375" style="132" customWidth="1"/>
    <col min="12" max="12" width="13.140625" style="132" customWidth="1"/>
    <col min="13" max="14" width="15.7109375" style="132" customWidth="1"/>
    <col min="15" max="15" width="20.28515625" style="132" customWidth="1"/>
    <col min="16" max="16384" width="9.7109375" style="132"/>
  </cols>
  <sheetData>
    <row r="1" spans="2:15" ht="15" customHeight="1">
      <c r="B1" s="243" t="s">
        <v>0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2:15" ht="28.5" customHeight="1">
      <c r="K2" s="154"/>
      <c r="L2" s="244" t="s">
        <v>290</v>
      </c>
      <c r="M2" s="244"/>
      <c r="N2" s="244"/>
    </row>
    <row r="3" spans="2:15" ht="15" customHeight="1">
      <c r="L3" s="132" t="s">
        <v>289</v>
      </c>
    </row>
    <row r="4" spans="2:15" ht="15" customHeight="1">
      <c r="B4" s="245" t="s">
        <v>288</v>
      </c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</row>
    <row r="5" spans="2:15" ht="14.25" customHeight="1">
      <c r="B5" s="245" t="s">
        <v>4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</row>
    <row r="6" spans="2:15" ht="14.25" customHeight="1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5" ht="15" customHeight="1">
      <c r="B7" s="245" t="s">
        <v>287</v>
      </c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</row>
    <row r="8" spans="2:15" ht="15" customHeight="1">
      <c r="B8" s="155"/>
      <c r="C8" s="155"/>
      <c r="D8" s="155"/>
      <c r="E8" s="155"/>
      <c r="F8" s="155"/>
      <c r="G8" s="155"/>
      <c r="H8" s="156">
        <v>46203</v>
      </c>
      <c r="I8" s="155"/>
      <c r="J8" s="155"/>
      <c r="K8" s="155"/>
      <c r="L8" s="155"/>
      <c r="M8" s="155"/>
      <c r="N8" s="155"/>
    </row>
    <row r="9" spans="2:15" ht="5.25" customHeight="1"/>
    <row r="10" spans="2:15" ht="15" customHeight="1">
      <c r="B10" s="246" t="s">
        <v>11</v>
      </c>
      <c r="C10" s="246" t="s">
        <v>286</v>
      </c>
      <c r="D10" s="246" t="s">
        <v>284</v>
      </c>
      <c r="E10" s="248" t="s">
        <v>283</v>
      </c>
      <c r="F10" s="249"/>
      <c r="G10" s="249"/>
      <c r="H10" s="249"/>
      <c r="I10" s="249"/>
      <c r="J10" s="249"/>
      <c r="K10" s="249"/>
      <c r="L10" s="249"/>
      <c r="M10" s="250"/>
      <c r="N10" s="246" t="s">
        <v>285</v>
      </c>
    </row>
    <row r="11" spans="2:15" ht="123" customHeight="1">
      <c r="B11" s="247"/>
      <c r="C11" s="247"/>
      <c r="D11" s="247"/>
      <c r="E11" s="152" t="s">
        <v>282</v>
      </c>
      <c r="F11" s="152" t="s">
        <v>281</v>
      </c>
      <c r="G11" s="152" t="s">
        <v>280</v>
      </c>
      <c r="H11" s="152" t="s">
        <v>279</v>
      </c>
      <c r="I11" s="152" t="s">
        <v>278</v>
      </c>
      <c r="J11" s="153" t="s">
        <v>277</v>
      </c>
      <c r="K11" s="152" t="s">
        <v>276</v>
      </c>
      <c r="L11" s="152" t="s">
        <v>275</v>
      </c>
      <c r="M11" s="151" t="s">
        <v>274</v>
      </c>
      <c r="N11" s="247"/>
    </row>
    <row r="12" spans="2:15" ht="15" customHeight="1">
      <c r="B12" s="13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  <c r="L12" s="150" t="s">
        <v>273</v>
      </c>
      <c r="M12" s="13">
        <v>12</v>
      </c>
      <c r="N12" s="13">
        <v>13</v>
      </c>
    </row>
    <row r="13" spans="2:15" ht="33" customHeight="1">
      <c r="B13" s="145" t="s">
        <v>16</v>
      </c>
      <c r="C13" s="144" t="s">
        <v>272</v>
      </c>
      <c r="D13" s="143">
        <f t="shared" ref="D13:M13" si="0">SUM(D14:D15)</f>
        <v>1426003.71</v>
      </c>
      <c r="E13" s="143">
        <f t="shared" si="0"/>
        <v>735719.5</v>
      </c>
      <c r="F13" s="143">
        <f t="shared" si="0"/>
        <v>0</v>
      </c>
      <c r="G13" s="143">
        <f t="shared" si="0"/>
        <v>0</v>
      </c>
      <c r="H13" s="143">
        <f t="shared" si="0"/>
        <v>0</v>
      </c>
      <c r="I13" s="143">
        <f t="shared" si="0"/>
        <v>0</v>
      </c>
      <c r="J13" s="143">
        <f t="shared" si="0"/>
        <v>-796051.76</v>
      </c>
      <c r="K13" s="143">
        <f t="shared" si="0"/>
        <v>0</v>
      </c>
      <c r="L13" s="143">
        <f t="shared" si="0"/>
        <v>0</v>
      </c>
      <c r="M13" s="143">
        <f t="shared" si="0"/>
        <v>0</v>
      </c>
      <c r="N13" s="143">
        <f t="shared" ref="N13:N27" si="1">SUM(D13:M13)</f>
        <v>1365671.45</v>
      </c>
      <c r="O13" s="142"/>
    </row>
    <row r="14" spans="2:15" ht="19.5" customHeight="1">
      <c r="B14" s="148" t="s">
        <v>18</v>
      </c>
      <c r="C14" s="147" t="s">
        <v>264</v>
      </c>
      <c r="D14" s="146">
        <v>1422583.01</v>
      </c>
      <c r="E14" s="146">
        <v>0</v>
      </c>
      <c r="F14" s="146">
        <v>37616.28</v>
      </c>
      <c r="G14" s="146" t="s">
        <v>22</v>
      </c>
      <c r="H14" s="146" t="s">
        <v>22</v>
      </c>
      <c r="I14" s="146" t="s">
        <v>22</v>
      </c>
      <c r="J14" s="146">
        <v>-95544.12</v>
      </c>
      <c r="K14" s="146" t="s">
        <v>22</v>
      </c>
      <c r="L14" s="146" t="s">
        <v>22</v>
      </c>
      <c r="M14" s="146">
        <v>0</v>
      </c>
      <c r="N14" s="146">
        <f t="shared" si="1"/>
        <v>1364655.17</v>
      </c>
      <c r="O14" s="149"/>
    </row>
    <row r="15" spans="2:15" ht="19.5" customHeight="1">
      <c r="B15" s="148" t="s">
        <v>29</v>
      </c>
      <c r="C15" s="147" t="s">
        <v>263</v>
      </c>
      <c r="D15" s="146">
        <v>3420.7</v>
      </c>
      <c r="E15" s="146">
        <v>735719.5</v>
      </c>
      <c r="F15" s="146">
        <v>-37616.28</v>
      </c>
      <c r="G15" s="146" t="s">
        <v>22</v>
      </c>
      <c r="H15" s="146" t="s">
        <v>22</v>
      </c>
      <c r="I15" s="146" t="s">
        <v>22</v>
      </c>
      <c r="J15" s="146">
        <v>-700507.64</v>
      </c>
      <c r="K15" s="146" t="s">
        <v>22</v>
      </c>
      <c r="L15" s="146" t="s">
        <v>22</v>
      </c>
      <c r="M15" s="146">
        <v>0</v>
      </c>
      <c r="N15" s="146">
        <f t="shared" si="1"/>
        <v>1016.2799999999115</v>
      </c>
      <c r="O15" s="142"/>
    </row>
    <row r="16" spans="2:15" ht="33" customHeight="1">
      <c r="B16" s="145" t="s">
        <v>55</v>
      </c>
      <c r="C16" s="144" t="s">
        <v>271</v>
      </c>
      <c r="D16" s="143">
        <f t="shared" ref="D16:M16" si="2">SUM(D17:D18)</f>
        <v>2312672.0099999998</v>
      </c>
      <c r="E16" s="143">
        <f t="shared" si="2"/>
        <v>778757.15</v>
      </c>
      <c r="F16" s="143">
        <f t="shared" si="2"/>
        <v>0</v>
      </c>
      <c r="G16" s="143">
        <f t="shared" si="2"/>
        <v>24.6</v>
      </c>
      <c r="H16" s="143">
        <f t="shared" si="2"/>
        <v>0</v>
      </c>
      <c r="I16" s="143">
        <f t="shared" si="2"/>
        <v>0</v>
      </c>
      <c r="J16" s="143">
        <f t="shared" si="2"/>
        <v>-806420.52</v>
      </c>
      <c r="K16" s="143">
        <f t="shared" si="2"/>
        <v>0</v>
      </c>
      <c r="L16" s="143">
        <f t="shared" si="2"/>
        <v>0</v>
      </c>
      <c r="M16" s="143">
        <f t="shared" si="2"/>
        <v>0</v>
      </c>
      <c r="N16" s="143">
        <f t="shared" si="1"/>
        <v>2285033.2399999998</v>
      </c>
      <c r="O16" s="142"/>
    </row>
    <row r="17" spans="1:15" ht="18" customHeight="1">
      <c r="B17" s="148" t="s">
        <v>270</v>
      </c>
      <c r="C17" s="147" t="s">
        <v>264</v>
      </c>
      <c r="D17" s="146">
        <v>2309624.2799999998</v>
      </c>
      <c r="E17" s="146">
        <v>28082.41</v>
      </c>
      <c r="F17" s="146" t="s">
        <v>22</v>
      </c>
      <c r="G17" s="146">
        <v>24.6</v>
      </c>
      <c r="H17" s="146" t="s">
        <v>22</v>
      </c>
      <c r="I17" s="146" t="s">
        <v>22</v>
      </c>
      <c r="J17" s="146">
        <v>-57566.11</v>
      </c>
      <c r="K17" s="146" t="s">
        <v>22</v>
      </c>
      <c r="L17" s="146" t="s">
        <v>22</v>
      </c>
      <c r="M17" s="146">
        <v>0</v>
      </c>
      <c r="N17" s="146">
        <f t="shared" si="1"/>
        <v>2280165.1800000002</v>
      </c>
      <c r="O17" s="142"/>
    </row>
    <row r="18" spans="1:15" ht="18.75" customHeight="1">
      <c r="B18" s="148" t="s">
        <v>204</v>
      </c>
      <c r="C18" s="147" t="s">
        <v>263</v>
      </c>
      <c r="D18" s="146">
        <v>3047.73</v>
      </c>
      <c r="E18" s="146">
        <v>750674.74</v>
      </c>
      <c r="F18" s="146" t="s">
        <v>22</v>
      </c>
      <c r="G18" s="146" t="s">
        <v>22</v>
      </c>
      <c r="H18" s="146" t="s">
        <v>22</v>
      </c>
      <c r="I18" s="146" t="s">
        <v>22</v>
      </c>
      <c r="J18" s="146">
        <v>-748854.41</v>
      </c>
      <c r="K18" s="146" t="s">
        <v>22</v>
      </c>
      <c r="L18" s="146" t="s">
        <v>22</v>
      </c>
      <c r="M18" s="146">
        <v>0</v>
      </c>
      <c r="N18" s="146">
        <f t="shared" si="1"/>
        <v>4868.0599999999395</v>
      </c>
      <c r="O18" s="142"/>
    </row>
    <row r="19" spans="1:15" ht="45" customHeight="1">
      <c r="B19" s="145" t="s">
        <v>57</v>
      </c>
      <c r="C19" s="144" t="s">
        <v>269</v>
      </c>
      <c r="D19" s="143">
        <f t="shared" ref="D19:M19" si="3">SUM(D20:D21)</f>
        <v>507683.74</v>
      </c>
      <c r="E19" s="143">
        <f t="shared" si="3"/>
        <v>2940.66</v>
      </c>
      <c r="F19" s="143">
        <f t="shared" si="3"/>
        <v>0</v>
      </c>
      <c r="G19" s="143">
        <f t="shared" si="3"/>
        <v>0</v>
      </c>
      <c r="H19" s="143">
        <f t="shared" si="3"/>
        <v>0</v>
      </c>
      <c r="I19" s="143">
        <f t="shared" si="3"/>
        <v>0</v>
      </c>
      <c r="J19" s="143">
        <f t="shared" si="3"/>
        <v>-8762.0400000000009</v>
      </c>
      <c r="K19" s="143">
        <f t="shared" si="3"/>
        <v>0</v>
      </c>
      <c r="L19" s="143">
        <f t="shared" si="3"/>
        <v>0</v>
      </c>
      <c r="M19" s="143">
        <f t="shared" si="3"/>
        <v>0</v>
      </c>
      <c r="N19" s="143">
        <f t="shared" si="1"/>
        <v>501862.36</v>
      </c>
      <c r="O19" s="142"/>
    </row>
    <row r="20" spans="1:15" ht="18.75" customHeight="1">
      <c r="B20" s="148" t="s">
        <v>59</v>
      </c>
      <c r="C20" s="147" t="s">
        <v>264</v>
      </c>
      <c r="D20" s="146">
        <v>507683.74</v>
      </c>
      <c r="E20" s="146">
        <v>0</v>
      </c>
      <c r="F20" s="146">
        <v>2763.6</v>
      </c>
      <c r="G20" s="146" t="s">
        <v>22</v>
      </c>
      <c r="H20" s="146" t="s">
        <v>22</v>
      </c>
      <c r="I20" s="146" t="s">
        <v>22</v>
      </c>
      <c r="J20" s="146">
        <v>-8762.0400000000009</v>
      </c>
      <c r="K20" s="146" t="s">
        <v>22</v>
      </c>
      <c r="L20" s="146" t="s">
        <v>22</v>
      </c>
      <c r="M20" s="146" t="s">
        <v>22</v>
      </c>
      <c r="N20" s="146">
        <f t="shared" si="1"/>
        <v>501685.3</v>
      </c>
      <c r="O20" s="142"/>
    </row>
    <row r="21" spans="1:15" ht="18.75" customHeight="1">
      <c r="B21" s="148" t="s">
        <v>61</v>
      </c>
      <c r="C21" s="147" t="s">
        <v>263</v>
      </c>
      <c r="D21" s="146">
        <v>0</v>
      </c>
      <c r="E21" s="146">
        <v>2940.66</v>
      </c>
      <c r="F21" s="146">
        <v>-2763.6</v>
      </c>
      <c r="G21" s="146" t="s">
        <v>22</v>
      </c>
      <c r="H21" s="146" t="s">
        <v>22</v>
      </c>
      <c r="I21" s="146" t="s">
        <v>22</v>
      </c>
      <c r="J21" s="146" t="s">
        <v>22</v>
      </c>
      <c r="K21" s="146" t="s">
        <v>22</v>
      </c>
      <c r="L21" s="146" t="s">
        <v>22</v>
      </c>
      <c r="M21" s="146">
        <v>0</v>
      </c>
      <c r="N21" s="146">
        <f t="shared" si="1"/>
        <v>177.05999999999995</v>
      </c>
      <c r="O21" s="142"/>
    </row>
    <row r="22" spans="1:15" ht="33" customHeight="1">
      <c r="B22" s="145" t="s">
        <v>79</v>
      </c>
      <c r="C22" s="144" t="s">
        <v>268</v>
      </c>
      <c r="D22" s="143">
        <f t="shared" ref="D22:M22" si="4">SUM(D23:D24)</f>
        <v>0</v>
      </c>
      <c r="E22" s="143">
        <f t="shared" si="4"/>
        <v>0</v>
      </c>
      <c r="F22" s="143">
        <f t="shared" si="4"/>
        <v>0</v>
      </c>
      <c r="G22" s="143">
        <f t="shared" si="4"/>
        <v>0</v>
      </c>
      <c r="H22" s="143">
        <f t="shared" si="4"/>
        <v>0</v>
      </c>
      <c r="I22" s="143">
        <f t="shared" si="4"/>
        <v>0</v>
      </c>
      <c r="J22" s="143">
        <f t="shared" si="4"/>
        <v>0</v>
      </c>
      <c r="K22" s="143">
        <f t="shared" si="4"/>
        <v>0</v>
      </c>
      <c r="L22" s="143">
        <f t="shared" si="4"/>
        <v>0</v>
      </c>
      <c r="M22" s="143">
        <f t="shared" si="4"/>
        <v>0</v>
      </c>
      <c r="N22" s="143">
        <f t="shared" si="1"/>
        <v>0</v>
      </c>
      <c r="O22" s="142"/>
    </row>
    <row r="23" spans="1:15" ht="22.5" customHeight="1">
      <c r="B23" s="148" t="s">
        <v>267</v>
      </c>
      <c r="C23" s="147" t="s">
        <v>264</v>
      </c>
      <c r="D23" s="146" t="s">
        <v>22</v>
      </c>
      <c r="E23" s="146" t="s">
        <v>22</v>
      </c>
      <c r="F23" s="146" t="s">
        <v>22</v>
      </c>
      <c r="G23" s="146" t="s">
        <v>22</v>
      </c>
      <c r="H23" s="146" t="s">
        <v>22</v>
      </c>
      <c r="I23" s="146" t="s">
        <v>22</v>
      </c>
      <c r="J23" s="146" t="s">
        <v>22</v>
      </c>
      <c r="K23" s="146" t="s">
        <v>22</v>
      </c>
      <c r="L23" s="146" t="s">
        <v>22</v>
      </c>
      <c r="M23" s="146" t="s">
        <v>22</v>
      </c>
      <c r="N23" s="146">
        <f t="shared" si="1"/>
        <v>0</v>
      </c>
      <c r="O23" s="142"/>
    </row>
    <row r="24" spans="1:15" ht="21.75" customHeight="1">
      <c r="B24" s="148" t="s">
        <v>266</v>
      </c>
      <c r="C24" s="147" t="s">
        <v>263</v>
      </c>
      <c r="D24" s="146" t="s">
        <v>22</v>
      </c>
      <c r="E24" s="146" t="s">
        <v>22</v>
      </c>
      <c r="F24" s="146" t="s">
        <v>22</v>
      </c>
      <c r="G24" s="146" t="s">
        <v>22</v>
      </c>
      <c r="H24" s="146" t="s">
        <v>22</v>
      </c>
      <c r="I24" s="146" t="s">
        <v>22</v>
      </c>
      <c r="J24" s="146" t="s">
        <v>22</v>
      </c>
      <c r="K24" s="146" t="s">
        <v>22</v>
      </c>
      <c r="L24" s="146" t="s">
        <v>22</v>
      </c>
      <c r="M24" s="146" t="s">
        <v>22</v>
      </c>
      <c r="N24" s="146">
        <f t="shared" si="1"/>
        <v>0</v>
      </c>
      <c r="O24" s="142"/>
    </row>
    <row r="25" spans="1:15" ht="31.5" customHeight="1">
      <c r="B25" s="145" t="s">
        <v>81</v>
      </c>
      <c r="C25" s="144" t="s">
        <v>265</v>
      </c>
      <c r="D25" s="143">
        <f t="shared" ref="D25:M25" si="5">SUM(D26:D27)</f>
        <v>1688.1</v>
      </c>
      <c r="E25" s="143">
        <f t="shared" si="5"/>
        <v>22.18</v>
      </c>
      <c r="F25" s="143">
        <f t="shared" si="5"/>
        <v>0</v>
      </c>
      <c r="G25" s="143">
        <f t="shared" si="5"/>
        <v>4553.43</v>
      </c>
      <c r="H25" s="143">
        <f t="shared" si="5"/>
        <v>0</v>
      </c>
      <c r="I25" s="143">
        <f t="shared" si="5"/>
        <v>0</v>
      </c>
      <c r="J25" s="143">
        <f t="shared" si="5"/>
        <v>-4659.3999999999996</v>
      </c>
      <c r="K25" s="143">
        <f t="shared" si="5"/>
        <v>0</v>
      </c>
      <c r="L25" s="143">
        <f t="shared" si="5"/>
        <v>0</v>
      </c>
      <c r="M25" s="143">
        <f t="shared" si="5"/>
        <v>0</v>
      </c>
      <c r="N25" s="143">
        <f t="shared" si="1"/>
        <v>1604.3100000000004</v>
      </c>
      <c r="O25" s="142"/>
    </row>
    <row r="26" spans="1:15" ht="23.25" customHeight="1">
      <c r="B26" s="148" t="s">
        <v>18</v>
      </c>
      <c r="C26" s="147" t="s">
        <v>264</v>
      </c>
      <c r="D26" s="146">
        <v>1206.21</v>
      </c>
      <c r="E26" s="146">
        <v>0</v>
      </c>
      <c r="F26" s="146" t="s">
        <v>22</v>
      </c>
      <c r="G26" s="146">
        <v>4553.43</v>
      </c>
      <c r="H26" s="146" t="s">
        <v>22</v>
      </c>
      <c r="I26" s="146" t="s">
        <v>22</v>
      </c>
      <c r="J26" s="146">
        <v>-4659.3999999999996</v>
      </c>
      <c r="K26" s="146" t="s">
        <v>22</v>
      </c>
      <c r="L26" s="146" t="s">
        <v>22</v>
      </c>
      <c r="M26" s="146" t="s">
        <v>22</v>
      </c>
      <c r="N26" s="146">
        <f t="shared" si="1"/>
        <v>1100.2400000000007</v>
      </c>
      <c r="O26" s="149"/>
    </row>
    <row r="27" spans="1:15" ht="25.5" customHeight="1">
      <c r="B27" s="148" t="s">
        <v>29</v>
      </c>
      <c r="C27" s="147" t="s">
        <v>263</v>
      </c>
      <c r="D27" s="146">
        <v>481.89</v>
      </c>
      <c r="E27" s="146">
        <v>22.18</v>
      </c>
      <c r="F27" s="146" t="s">
        <v>22</v>
      </c>
      <c r="G27" s="146" t="s">
        <v>22</v>
      </c>
      <c r="H27" s="146" t="s">
        <v>22</v>
      </c>
      <c r="I27" s="146" t="s">
        <v>22</v>
      </c>
      <c r="J27" s="146" t="s">
        <v>22</v>
      </c>
      <c r="K27" s="146" t="s">
        <v>22</v>
      </c>
      <c r="L27" s="146" t="s">
        <v>22</v>
      </c>
      <c r="M27" s="146" t="s">
        <v>22</v>
      </c>
      <c r="N27" s="146">
        <f t="shared" si="1"/>
        <v>504.07</v>
      </c>
      <c r="O27" s="142"/>
    </row>
    <row r="28" spans="1:15" ht="28.5" customHeight="1">
      <c r="B28" s="145" t="s">
        <v>93</v>
      </c>
      <c r="C28" s="144" t="s">
        <v>262</v>
      </c>
      <c r="D28" s="143">
        <f t="shared" ref="D28:N28" si="6">SUM(D13,D16,D19,D22,D25)</f>
        <v>4248047.5599999996</v>
      </c>
      <c r="E28" s="143">
        <f t="shared" si="6"/>
        <v>1517439.4899999998</v>
      </c>
      <c r="F28" s="143">
        <f t="shared" si="6"/>
        <v>0</v>
      </c>
      <c r="G28" s="143">
        <f t="shared" si="6"/>
        <v>4578.0300000000007</v>
      </c>
      <c r="H28" s="143">
        <f t="shared" si="6"/>
        <v>0</v>
      </c>
      <c r="I28" s="143">
        <f t="shared" si="6"/>
        <v>0</v>
      </c>
      <c r="J28" s="143">
        <f t="shared" si="6"/>
        <v>-1615893.72</v>
      </c>
      <c r="K28" s="143">
        <f t="shared" si="6"/>
        <v>0</v>
      </c>
      <c r="L28" s="143">
        <f t="shared" si="6"/>
        <v>0</v>
      </c>
      <c r="M28" s="143">
        <f t="shared" si="6"/>
        <v>0</v>
      </c>
      <c r="N28" s="143">
        <f t="shared" si="6"/>
        <v>4154171.3599999994</v>
      </c>
      <c r="O28" s="142"/>
    </row>
    <row r="29" spans="1:15" ht="15" customHeight="1">
      <c r="B29" s="241" t="s">
        <v>261</v>
      </c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30" spans="1:15" customFormat="1" ht="99" customHeight="1">
      <c r="A30" s="3"/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</row>
    <row r="31" spans="1:15" s="65" customFormat="1" ht="12.75" customHeight="1">
      <c r="A31" s="3"/>
    </row>
  </sheetData>
  <mergeCells count="11">
    <mergeCell ref="B29:N30"/>
    <mergeCell ref="B1:N1"/>
    <mergeCell ref="L2:N2"/>
    <mergeCell ref="B4:N4"/>
    <mergeCell ref="B5:N5"/>
    <mergeCell ref="B7:N7"/>
    <mergeCell ref="B10:B11"/>
    <mergeCell ref="C10:C11"/>
    <mergeCell ref="D10:D11"/>
    <mergeCell ref="E10:M10"/>
    <mergeCell ref="N10:N11"/>
  </mergeCells>
  <printOptions horizontalCentered="1"/>
  <pageMargins left="0.35433070866141736" right="0.35433070866141736" top="0.31496062992125984" bottom="0.23622047244094491" header="0.51181102362204722" footer="0.51181102362204722"/>
  <pageSetup paperSize="9" scale="6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4</vt:i4>
      </vt:variant>
    </vt:vector>
  </HeadingPairs>
  <TitlesOfParts>
    <vt:vector size="7" baseType="lpstr">
      <vt:lpstr>FB_06_30</vt:lpstr>
      <vt:lpstr>VRA_06_30</vt:lpstr>
      <vt:lpstr>FS</vt:lpstr>
      <vt:lpstr>VRA_06_30!Print_Area</vt:lpstr>
      <vt:lpstr>FB_06_30!Print_Titles</vt:lpstr>
      <vt:lpstr>FS!Print_Titles</vt:lpstr>
      <vt:lpstr>VRA_06_30!Print_Titles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Alvyda Šneiderytė</cp:lastModifiedBy>
  <cp:lastPrinted>2026-04-11T19:02:33Z</cp:lastPrinted>
  <dcterms:created xsi:type="dcterms:W3CDTF">2009-07-20T14:30:53Z</dcterms:created>
  <dcterms:modified xsi:type="dcterms:W3CDTF">2026-08-17T16:26:13Z</dcterms:modified>
</cp:coreProperties>
</file>