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870" activeTab="0"/>
  </bookViews>
  <sheets>
    <sheet name="Fin. būklės" sheetId="1" r:id="rId1"/>
    <sheet name="Veiklos rezultatų" sheetId="2" r:id="rId2"/>
    <sheet name="AR.20fin.sumos" sheetId="3" r:id="rId3"/>
  </sheets>
  <definedNames>
    <definedName name="_xlnm.Print_Area" localSheetId="2">'AR.20fin.sumos'!$A$1:$M$29</definedName>
    <definedName name="_xlnm.Print_Area" localSheetId="0">'Fin. būklės'!$A$1:$E$99</definedName>
    <definedName name="_xlnm.Print_Area" localSheetId="1">'Veiklos rezultatų'!$A$1:$I$63</definedName>
    <definedName name="_xlnm.Print_Titles" localSheetId="2">'AR.20fin.sumos'!$11:$13</definedName>
    <definedName name="_xlnm.Print_Titles" localSheetId="0">'Fin. būklės'!$16:$16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<sst xmlns="http://schemas.openxmlformats.org/spreadsheetml/2006/main" count="398" uniqueCount="294">
  <si>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</si>
  <si>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</si>
  <si>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</si>
  <si>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</si>
  <si>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</si>
  <si>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</si>
  <si>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</si>
  <si>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</si>
  <si>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</si>
  <si>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t>Direktorė</t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</si>
  <si>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</si>
  <si>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</si>
  <si>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</si>
  <si>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</si>
  <si>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</si>
  <si>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</si>
  <si>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</si>
  <si>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</si>
  <si>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</si>
  <si>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</si>
  <si>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</si>
  <si>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</si>
  <si>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</si>
  <si>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</si>
  <si>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gautinos +gautos likutis = AR 20/5 priedas</t>
  </si>
  <si>
    <t>nepildoma, konsoliduotai = VRA J.II</t>
  </si>
  <si>
    <t>nepildoma</t>
  </si>
  <si>
    <t xml:space="preserve"> K 92 arba D 92 (-)</t>
  </si>
  <si>
    <t>tik konsoliduotai</t>
  </si>
  <si>
    <t xml:space="preserve">pervestinos į biudžetus, neturint teisės susigrąžinti </t>
  </si>
  <si>
    <t xml:space="preserve">baudų ir delspinigių, palūkanų </t>
  </si>
  <si>
    <t xml:space="preserve"> 6/ 6priedas</t>
  </si>
  <si>
    <t xml:space="preserve"> 17/ 7 priedas</t>
  </si>
  <si>
    <t>17 / 8 priedas</t>
  </si>
  <si>
    <t>17 / 12 priedas</t>
  </si>
  <si>
    <t>6 vsafas / 5priedas</t>
  </si>
  <si>
    <t>8/1 priedas</t>
  </si>
  <si>
    <t>TIK VŠĮ</t>
  </si>
  <si>
    <t>VRA H.</t>
  </si>
  <si>
    <t xml:space="preserve">(-) rašomas, jei formulėje suma. Pervestinos pajamos, kurių neturi teisės susigrąžinti </t>
  </si>
  <si>
    <t xml:space="preserve"> </t>
  </si>
  <si>
    <t>Finansavimo sumos</t>
  </si>
  <si>
    <t xml:space="preserve">Darbo užmokesčio ir socialinio draudimo </t>
  </si>
  <si>
    <t>APSKAITOS POLITIKOS KEITIMO IR ESMINIŲ APSKAITOS KLAIDŲ TAISYMO ĮTAKA</t>
  </si>
  <si>
    <t>nepiniginiam turtui įsigyti</t>
  </si>
  <si>
    <t>kitoms išlaidoms kompensuoti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</si>
  <si>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</si>
  <si>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</si>
  <si>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</si>
  <si>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</si>
  <si>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</si>
  <si>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</si>
  <si>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</si>
  <si>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</si>
  <si>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</si>
  <si>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</si>
  <si>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</si>
  <si>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</si>
  <si>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</si>
  <si>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</si>
  <si>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</si>
  <si>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</si>
  <si>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</si>
  <si>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</si>
  <si>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</si>
  <si>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</si>
  <si>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</si>
  <si>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</si>
  <si>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</si>
  <si>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</si>
  <si>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</si>
  <si>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</si>
  <si>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</si>
  <si>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</si>
  <si>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</si>
  <si>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</si>
  <si>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</si>
  <si>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</si>
  <si>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</si>
  <si>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</si>
  <si>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</si>
  <si>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</si>
  <si>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</si>
  <si>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</si>
  <si>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</si>
  <si>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</si>
  <si>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</si>
  <si>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</si>
  <si>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</si>
  <si>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</si>
  <si>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</si>
  <si>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</si>
  <si>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</si>
  <si>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</si>
  <si>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</si>
  <si>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</si>
  <si>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</si>
  <si>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</si>
  <si>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</si>
  <si>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</si>
  <si>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</si>
  <si>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</si>
  <si>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</si>
  <si>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</si>
  <si>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</si>
  <si>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</si>
  <si>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</si>
  <si>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</si>
  <si>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</si>
  <si>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</si>
  <si>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</si>
  <si>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</si>
  <si>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</si>
  <si>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</si>
  <si>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</si>
  <si>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</si>
  <si>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</si>
  <si>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</si>
  <si>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</si>
  <si>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</si>
  <si>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</si>
  <si>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</si>
  <si>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</si>
  <si>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</si>
  <si>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</si>
  <si>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</si>
  <si>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</si>
  <si>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</si>
  <si>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</si>
  <si>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1.</t>
  </si>
  <si>
    <t>2.</t>
  </si>
  <si>
    <t>3.</t>
  </si>
  <si>
    <t>4.</t>
  </si>
  <si>
    <t>5.</t>
  </si>
  <si>
    <t>I.5</t>
  </si>
  <si>
    <t>IV.1</t>
  </si>
  <si>
    <t>IV.2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</si>
  <si>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</si>
  <si>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</si>
  <si>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</si>
  <si>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</si>
  <si>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</si>
  <si>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</si>
  <si>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</si>
  <si>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</si>
  <si>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</si>
  <si>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</si>
  <si>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</si>
  <si>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</si>
  <si>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</si>
  <si>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</si>
  <si>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</si>
  <si>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</si>
  <si>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</si>
  <si>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</si>
  <si>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PAGRINDINĖS VEIKLOS PERVIRŠIS AR DEFICITAS</t>
  </si>
  <si>
    <t>Finansavimo sumų likutis ataskaitinio laikotarpio pradžioje</t>
  </si>
  <si>
    <t>Finansavimo sumų likutis ataskaitinio laikotarpio pabaigoje</t>
  </si>
  <si>
    <t>1.1.</t>
  </si>
  <si>
    <t>1.2.</t>
  </si>
  <si>
    <t>2.1.</t>
  </si>
  <si>
    <t>3.1.</t>
  </si>
  <si>
    <t>3.2.</t>
  </si>
  <si>
    <t>4.1.</t>
  </si>
  <si>
    <t>4.2.</t>
  </si>
  <si>
    <t>2.2.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</si>
  <si>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</si>
  <si>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</si>
  <si>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</si>
  <si>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</si>
  <si>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</si>
  <si>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</si>
  <si>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</si>
  <si>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</si>
  <si>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</si>
  <si>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</si>
  <si>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</si>
  <si>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</si>
  <si>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</si>
  <si>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</si>
  <si>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</si>
  <si>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</si>
  <si>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</si>
  <si>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</si>
  <si>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</si>
  <si>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</si>
  <si>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</si>
  <si>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</si>
  <si>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</si>
  <si>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</si>
  <si>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</si>
  <si>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</si>
  <si>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</si>
  <si>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</si>
  <si>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</si>
  <si>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</si>
  <si>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</si>
  <si>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</si>
  <si>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</si>
  <si>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</si>
  <si>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</si>
  <si>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</si>
  <si>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</si>
  <si>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</si>
  <si>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</si>
  <si>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</si>
  <si>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</si>
  <si>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</si>
  <si>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</si>
  <si>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</si>
  <si>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</si>
  <si>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</si>
  <si>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</si>
  <si>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</si>
  <si>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</si>
  <si>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</si>
  <si>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</si>
  <si>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</si>
  <si>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</si>
  <si>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</si>
  <si>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</si>
  <si>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</si>
  <si>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</si>
  <si>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</si>
  <si>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</si>
  <si>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</si>
  <si>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</si>
  <si>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</si>
  <si>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</si>
  <si>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</si>
  <si>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</si>
  <si>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</si>
  <si>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</si>
  <si>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</si>
  <si>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</si>
  <si>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</si>
  <si>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</si>
  <si>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</si>
  <si>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</si>
  <si>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</si>
  <si>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</si>
  <si>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</si>
  <si>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</si>
  <si>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</si>
  <si>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</si>
  <si>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</si>
  <si>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</si>
  <si>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</si>
  <si>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</si>
  <si>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</si>
  <si>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</si>
  <si>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</si>
  <si>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</si>
  <si>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</si>
  <si>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</si>
  <si>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</si>
  <si>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</si>
  <si>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4 priedas</t>
  </si>
  <si>
    <t>Per ataskaitinį laikotarpį</t>
  </si>
  <si>
    <t>Rita Mockienė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</si>
  <si>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</si>
  <si>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</si>
  <si>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</si>
  <si>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</si>
  <si>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</si>
  <si>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</si>
  <si>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</si>
  <si>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</si>
  <si>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</si>
  <si>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</si>
  <si>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</si>
  <si>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</si>
  <si>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nemokamo maitinimo sąnaudos</t>
  </si>
  <si>
    <t xml:space="preserve">        (parašas)</t>
  </si>
  <si>
    <t>Vyr.buhalterė</t>
  </si>
  <si>
    <t>Laima Anužytė-Kilnė</t>
  </si>
  <si>
    <t>Klaipėdos r. Slengių mokykla-daugiafunkcis centras</t>
  </si>
  <si>
    <t>Įm.kodas 302850915, Saulės g.1, Slengių k., Sendvario sen.</t>
  </si>
  <si>
    <t xml:space="preserve">Klaipėdos r. Slengių mokykla-daugiafunkcis centras </t>
  </si>
  <si>
    <t>PAGAL 2012 M. GRUODŽIO 31 D. DUOMENIS</t>
  </si>
  <si>
    <t>2013-01-21 Nr.FBA-4</t>
  </si>
  <si>
    <t>P03</t>
  </si>
  <si>
    <t>P04</t>
  </si>
  <si>
    <t>P08</t>
  </si>
  <si>
    <t>P09</t>
  </si>
  <si>
    <t>P10</t>
  </si>
  <si>
    <t>P11</t>
  </si>
  <si>
    <t>P12</t>
  </si>
  <si>
    <t>P14</t>
  </si>
  <si>
    <t>P18</t>
  </si>
  <si>
    <t>P17</t>
  </si>
  <si>
    <t>2013-01-21 Nr.VRA-4</t>
  </si>
  <si>
    <t>P21</t>
  </si>
  <si>
    <t>P22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</si>
</sst>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  <numFmt numFmtId="179" formatCode="0.0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Times New Roman"/>
      <family val="1"/>
    </font>
    <font>
      <sz val="8"/>
      <name val="Arial"/>
      <family val="0"/>
    </font>
    <font>
      <i/>
      <sz val="10"/>
      <name val="TimesNewRoman,Bold"/>
      <family val="0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0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5" fillId="38" borderId="0" applyNumberFormat="0" applyBorder="0" applyAlignment="0" applyProtection="0"/>
    <xf numFmtId="0" fontId="16" fillId="39" borderId="4" applyNumberFormat="0" applyAlignment="0" applyProtection="0"/>
    <xf numFmtId="0" fontId="17" fillId="40" borderId="5" applyNumberFormat="0" applyAlignment="0" applyProtection="0"/>
    <xf numFmtId="0" fontId="1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4" applyNumberFormat="0" applyAlignment="0" applyProtection="0"/>
    <xf numFmtId="0" fontId="26" fillId="3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 applyNumberFormat="0" applyFill="0" applyBorder="0" applyAlignment="0" applyProtection="0"/>
    <xf numFmtId="0" fontId="46" fillId="4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42" borderId="0" applyNumberFormat="0" applyBorder="0" applyAlignment="0" applyProtection="0"/>
    <xf numFmtId="0" fontId="47" fillId="43" borderId="0" applyNumberFormat="0" applyBorder="0" applyAlignment="0" applyProtection="0"/>
    <xf numFmtId="0" fontId="0" fillId="0" borderId="0">
      <alignment/>
      <protection/>
    </xf>
    <xf numFmtId="0" fontId="0" fillId="44" borderId="9" applyNumberFormat="0" applyFont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0" fillId="51" borderId="10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52" borderId="7" applyNumberFormat="0" applyAlignment="0" applyProtection="0"/>
    <xf numFmtId="0" fontId="27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53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54" borderId="0" xfId="0" applyFont="1" applyFill="1" applyAlignment="1">
      <alignment wrapText="1"/>
    </xf>
    <xf numFmtId="0" fontId="4" fillId="54" borderId="0" xfId="0" applyFont="1" applyFill="1" applyAlignment="1">
      <alignment horizontal="center" wrapText="1"/>
    </xf>
    <xf numFmtId="0" fontId="3" fillId="54" borderId="0" xfId="0" applyFont="1" applyFill="1" applyAlignment="1">
      <alignment/>
    </xf>
    <xf numFmtId="0" fontId="3" fillId="54" borderId="0" xfId="0" applyFont="1" applyFill="1" applyBorder="1" applyAlignment="1">
      <alignment wrapText="1"/>
    </xf>
    <xf numFmtId="0" fontId="4" fillId="54" borderId="0" xfId="0" applyFont="1" applyFill="1" applyBorder="1" applyAlignment="1">
      <alignment horizontal="left" vertical="top" wrapText="1"/>
    </xf>
    <xf numFmtId="0" fontId="3" fillId="54" borderId="0" xfId="0" applyFont="1" applyFill="1" applyBorder="1" applyAlignment="1">
      <alignment horizontal="left" vertical="top" wrapText="1"/>
    </xf>
    <xf numFmtId="0" fontId="4" fillId="54" borderId="14" xfId="0" applyFont="1" applyFill="1" applyBorder="1" applyAlignment="1">
      <alignment horizontal="center" vertical="center"/>
    </xf>
    <xf numFmtId="0" fontId="4" fillId="54" borderId="14" xfId="0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0" fontId="4" fillId="54" borderId="0" xfId="0" applyFont="1" applyFill="1" applyAlignment="1">
      <alignment/>
    </xf>
    <xf numFmtId="49" fontId="4" fillId="54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54" borderId="14" xfId="0" applyFont="1" applyFill="1" applyBorder="1" applyAlignment="1">
      <alignment horizontal="left" vertical="center"/>
    </xf>
    <xf numFmtId="0" fontId="3" fillId="54" borderId="15" xfId="0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54" borderId="0" xfId="0" applyFont="1" applyFill="1" applyAlignment="1">
      <alignment vertical="center" wrapText="1"/>
    </xf>
    <xf numFmtId="0" fontId="4" fillId="5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54" borderId="16" xfId="0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2"/>
    </xf>
    <xf numFmtId="0" fontId="3" fillId="54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4"/>
    </xf>
    <xf numFmtId="0" fontId="3" fillId="0" borderId="0" xfId="72" applyFont="1" applyAlignment="1">
      <alignment vertical="center" wrapText="1"/>
      <protection/>
    </xf>
    <xf numFmtId="0" fontId="0" fillId="0" borderId="0" xfId="72" applyFont="1" applyAlignment="1">
      <alignment vertical="center"/>
      <protection/>
    </xf>
    <xf numFmtId="0" fontId="3" fillId="0" borderId="0" xfId="72" applyFont="1" applyAlignment="1">
      <alignment horizontal="left" vertical="center"/>
      <protection/>
    </xf>
    <xf numFmtId="0" fontId="3" fillId="0" borderId="0" xfId="72" applyFont="1" applyAlignment="1">
      <alignment vertical="center"/>
      <protection/>
    </xf>
    <xf numFmtId="0" fontId="4" fillId="0" borderId="14" xfId="72" applyFont="1" applyBorder="1" applyAlignment="1">
      <alignment horizontal="center" vertical="center" wrapText="1"/>
      <protection/>
    </xf>
    <xf numFmtId="0" fontId="0" fillId="0" borderId="0" xfId="72" applyFont="1" applyAlignment="1">
      <alignment vertical="center" wrapText="1"/>
      <protection/>
    </xf>
    <xf numFmtId="0" fontId="4" fillId="0" borderId="14" xfId="72" applyFont="1" applyBorder="1" applyAlignment="1">
      <alignment vertical="center" wrapText="1"/>
      <protection/>
    </xf>
    <xf numFmtId="0" fontId="4" fillId="0" borderId="14" xfId="72" applyFont="1" applyBorder="1" applyAlignment="1">
      <alignment vertical="center"/>
      <protection/>
    </xf>
    <xf numFmtId="0" fontId="3" fillId="0" borderId="14" xfId="72" applyFont="1" applyBorder="1" applyAlignment="1">
      <alignment vertical="center" wrapText="1"/>
      <protection/>
    </xf>
    <xf numFmtId="0" fontId="3" fillId="0" borderId="14" xfId="72" applyFont="1" applyBorder="1" applyAlignment="1">
      <alignment horizontal="left" vertical="center"/>
      <protection/>
    </xf>
    <xf numFmtId="0" fontId="3" fillId="0" borderId="14" xfId="72" applyFont="1" applyBorder="1" applyAlignment="1">
      <alignment vertical="center"/>
      <protection/>
    </xf>
    <xf numFmtId="0" fontId="4" fillId="0" borderId="14" xfId="72" applyFont="1" applyBorder="1" applyAlignment="1">
      <alignment horizontal="left" vertical="center"/>
      <protection/>
    </xf>
    <xf numFmtId="0" fontId="0" fillId="0" borderId="0" xfId="72" applyFont="1" applyBorder="1" applyAlignment="1">
      <alignment vertical="center"/>
      <protection/>
    </xf>
    <xf numFmtId="0" fontId="3" fillId="0" borderId="0" xfId="72" applyFont="1" applyBorder="1" applyAlignment="1">
      <alignment horizontal="justify" vertical="center" wrapText="1"/>
      <protection/>
    </xf>
    <xf numFmtId="0" fontId="0" fillId="0" borderId="17" xfId="72" applyFont="1" applyBorder="1" applyAlignment="1">
      <alignment vertical="center"/>
      <protection/>
    </xf>
    <xf numFmtId="0" fontId="3" fillId="0" borderId="17" xfId="72" applyFont="1" applyBorder="1" applyAlignment="1">
      <alignment horizontal="justify" vertical="center" wrapText="1"/>
      <protection/>
    </xf>
    <xf numFmtId="0" fontId="3" fillId="0" borderId="0" xfId="74" applyFont="1" applyAlignment="1">
      <alignment vertical="center"/>
      <protection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74" applyFont="1" applyAlignment="1">
      <alignment horizontal="left" vertical="center"/>
      <protection/>
    </xf>
    <xf numFmtId="0" fontId="3" fillId="5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72" applyFont="1" applyAlignment="1">
      <alignment vertical="center"/>
      <protection/>
    </xf>
    <xf numFmtId="0" fontId="3" fillId="0" borderId="0" xfId="74" applyFont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54" borderId="0" xfId="74" applyFont="1" applyFill="1" applyBorder="1" applyAlignment="1">
      <alignment vertical="center" shrinkToFit="1"/>
      <protection/>
    </xf>
    <xf numFmtId="0" fontId="3" fillId="54" borderId="0" xfId="74" applyFont="1" applyFill="1" applyBorder="1" applyAlignment="1">
      <alignment horizontal="center" vertical="center" shrinkToFit="1"/>
      <protection/>
    </xf>
    <xf numFmtId="0" fontId="3" fillId="0" borderId="0" xfId="83" applyFont="1" applyAlignment="1">
      <alignment vertical="center"/>
      <protection/>
    </xf>
    <xf numFmtId="0" fontId="4" fillId="54" borderId="0" xfId="83" applyFont="1" applyFill="1" applyBorder="1" applyAlignment="1">
      <alignment vertical="center" wrapText="1"/>
      <protection/>
    </xf>
    <xf numFmtId="0" fontId="3" fillId="0" borderId="0" xfId="74" applyFont="1" applyAlignment="1">
      <alignment horizontal="center" vertical="center"/>
      <protection/>
    </xf>
    <xf numFmtId="0" fontId="0" fillId="54" borderId="0" xfId="0" applyFont="1" applyFill="1" applyBorder="1" applyAlignment="1">
      <alignment vertical="center" wrapText="1"/>
    </xf>
    <xf numFmtId="0" fontId="8" fillId="5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4" xfId="72" applyFont="1" applyBorder="1" applyAlignment="1">
      <alignment horizontal="center" vertical="center"/>
      <protection/>
    </xf>
    <xf numFmtId="0" fontId="8" fillId="0" borderId="14" xfId="72" applyFont="1" applyBorder="1" applyAlignment="1">
      <alignment horizontal="center" vertical="center"/>
      <protection/>
    </xf>
    <xf numFmtId="0" fontId="0" fillId="54" borderId="0" xfId="0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54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54" borderId="18" xfId="0" applyFont="1" applyFill="1" applyBorder="1" applyAlignment="1">
      <alignment horizontal="center" vertical="center"/>
    </xf>
    <xf numFmtId="0" fontId="4" fillId="54" borderId="0" xfId="0" applyFont="1" applyFill="1" applyBorder="1" applyAlignment="1">
      <alignment horizontal="center" vertical="center" wrapText="1"/>
    </xf>
    <xf numFmtId="0" fontId="4" fillId="0" borderId="0" xfId="72" applyFont="1" applyFill="1" applyBorder="1" applyAlignment="1">
      <alignment horizontal="center" vertical="center" wrapText="1"/>
      <protection/>
    </xf>
    <xf numFmtId="0" fontId="4" fillId="0" borderId="0" xfId="72" applyFont="1" applyFill="1" applyBorder="1" applyAlignment="1">
      <alignment horizontal="center" vertical="center"/>
      <protection/>
    </xf>
    <xf numFmtId="0" fontId="29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 wrapText="1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3" fontId="4" fillId="0" borderId="0" xfId="72" applyNumberFormat="1" applyFont="1" applyFill="1" applyBorder="1" applyAlignment="1">
      <alignment horizontal="center" vertical="center"/>
      <protection/>
    </xf>
    <xf numFmtId="0" fontId="4" fillId="54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54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4" fillId="54" borderId="18" xfId="0" applyFont="1" applyFill="1" applyBorder="1" applyAlignment="1">
      <alignment horizontal="center" wrapText="1"/>
    </xf>
    <xf numFmtId="0" fontId="3" fillId="0" borderId="17" xfId="72" applyFont="1" applyBorder="1" applyAlignment="1">
      <alignment horizontal="justify" vertical="center"/>
      <protection/>
    </xf>
    <xf numFmtId="49" fontId="3" fillId="54" borderId="14" xfId="0" applyNumberFormat="1" applyFont="1" applyFill="1" applyBorder="1" applyAlignment="1">
      <alignment horizontal="center" vertical="center" wrapText="1"/>
    </xf>
    <xf numFmtId="0" fontId="3" fillId="0" borderId="0" xfId="72" applyFont="1" applyBorder="1" applyAlignment="1">
      <alignment horizontal="center" vertical="top" wrapText="1"/>
      <protection/>
    </xf>
    <xf numFmtId="0" fontId="3" fillId="0" borderId="0" xfId="72" applyFont="1" applyAlignment="1">
      <alignment horizontal="center" vertical="top" wrapText="1"/>
      <protection/>
    </xf>
    <xf numFmtId="0" fontId="3" fillId="0" borderId="0" xfId="72" applyFont="1" applyBorder="1" applyAlignment="1">
      <alignment vertical="top" wrapText="1"/>
      <protection/>
    </xf>
    <xf numFmtId="0" fontId="3" fillId="0" borderId="0" xfId="72" applyFont="1" applyBorder="1" applyAlignment="1">
      <alignment horizontal="left" vertical="top" wrapText="1"/>
      <protection/>
    </xf>
    <xf numFmtId="0" fontId="0" fillId="0" borderId="17" xfId="72" applyFont="1" applyBorder="1" applyAlignment="1">
      <alignment vertical="center"/>
      <protection/>
    </xf>
    <xf numFmtId="0" fontId="0" fillId="0" borderId="0" xfId="72" applyFont="1" applyBorder="1" applyAlignment="1">
      <alignment vertical="top"/>
      <protection/>
    </xf>
    <xf numFmtId="0" fontId="3" fillId="0" borderId="0" xfId="72" applyFont="1" applyBorder="1" applyAlignment="1">
      <alignment vertical="center"/>
      <protection/>
    </xf>
    <xf numFmtId="0" fontId="3" fillId="0" borderId="0" xfId="72" applyFont="1" applyBorder="1" applyAlignment="1">
      <alignment horizontal="left" vertical="center"/>
      <protection/>
    </xf>
    <xf numFmtId="0" fontId="8" fillId="0" borderId="0" xfId="72" applyFont="1" applyBorder="1" applyAlignment="1">
      <alignment horizontal="center" vertical="center"/>
      <protection/>
    </xf>
    <xf numFmtId="0" fontId="3" fillId="0" borderId="20" xfId="72" applyFont="1" applyBorder="1" applyAlignment="1">
      <alignment horizontal="center" vertical="top" wrapText="1"/>
      <protection/>
    </xf>
    <xf numFmtId="0" fontId="3" fillId="0" borderId="17" xfId="74" applyFont="1" applyBorder="1" applyAlignment="1">
      <alignment horizontal="left" vertical="center"/>
      <protection/>
    </xf>
    <xf numFmtId="2" fontId="4" fillId="54" borderId="14" xfId="0" applyNumberFormat="1" applyFont="1" applyFill="1" applyBorder="1" applyAlignment="1">
      <alignment horizontal="right" vertical="center"/>
    </xf>
    <xf numFmtId="2" fontId="3" fillId="54" borderId="21" xfId="0" applyNumberFormat="1" applyFont="1" applyFill="1" applyBorder="1" applyAlignment="1">
      <alignment horizontal="right" vertical="center"/>
    </xf>
    <xf numFmtId="2" fontId="3" fillId="54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39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4" fillId="39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justify" vertical="center" wrapText="1"/>
    </xf>
    <xf numFmtId="2" fontId="4" fillId="54" borderId="0" xfId="0" applyNumberFormat="1" applyFont="1" applyFill="1" applyBorder="1" applyAlignment="1">
      <alignment horizontal="right" vertical="center"/>
    </xf>
    <xf numFmtId="2" fontId="3" fillId="54" borderId="0" xfId="0" applyNumberFormat="1" applyFont="1" applyFill="1" applyBorder="1" applyAlignment="1">
      <alignment horizontal="right" vertical="center"/>
    </xf>
    <xf numFmtId="0" fontId="3" fillId="0" borderId="0" xfId="72" applyFont="1" applyBorder="1" applyAlignment="1">
      <alignment horizontal="left" vertical="center" wrapText="1"/>
      <protection/>
    </xf>
    <xf numFmtId="0" fontId="3" fillId="54" borderId="0" xfId="0" applyFont="1" applyFill="1" applyAlignment="1">
      <alignment horizontal="center" wrapText="1"/>
    </xf>
    <xf numFmtId="0" fontId="0" fillId="54" borderId="0" xfId="0" applyFont="1" applyFill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54" borderId="0" xfId="0" applyFont="1" applyFill="1" applyAlignment="1">
      <alignment wrapText="1"/>
    </xf>
    <xf numFmtId="0" fontId="3" fillId="0" borderId="0" xfId="72" applyFont="1" applyBorder="1" applyAlignment="1">
      <alignment horizontal="left" vertical="top" wrapText="1"/>
      <protection/>
    </xf>
    <xf numFmtId="0" fontId="4" fillId="54" borderId="0" xfId="0" applyFont="1" applyFill="1" applyAlignment="1">
      <alignment horizontal="center" wrapText="1"/>
    </xf>
    <xf numFmtId="0" fontId="8" fillId="54" borderId="0" xfId="0" applyFont="1" applyFill="1" applyAlignment="1">
      <alignment horizontal="center" wrapText="1"/>
    </xf>
    <xf numFmtId="0" fontId="8" fillId="54" borderId="0" xfId="0" applyFont="1" applyFill="1" applyAlignment="1">
      <alignment wrapText="1"/>
    </xf>
    <xf numFmtId="0" fontId="4" fillId="54" borderId="0" xfId="0" applyFont="1" applyFill="1" applyAlignment="1">
      <alignment horizontal="center" vertical="center" wrapText="1"/>
    </xf>
    <xf numFmtId="0" fontId="10" fillId="54" borderId="17" xfId="0" applyFont="1" applyFill="1" applyBorder="1" applyAlignment="1">
      <alignment horizontal="center" vertical="center" wrapText="1"/>
    </xf>
    <xf numFmtId="0" fontId="3" fillId="54" borderId="20" xfId="0" applyFont="1" applyFill="1" applyBorder="1" applyAlignment="1">
      <alignment horizontal="center" vertical="center" wrapText="1"/>
    </xf>
    <xf numFmtId="0" fontId="4" fillId="54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32" fillId="54" borderId="0" xfId="0" applyFont="1" applyFill="1" applyAlignment="1">
      <alignment horizontal="center" wrapText="1"/>
    </xf>
    <xf numFmtId="0" fontId="33" fillId="54" borderId="0" xfId="0" applyFont="1" applyFill="1" applyAlignment="1">
      <alignment horizontal="center" wrapText="1"/>
    </xf>
    <xf numFmtId="0" fontId="33" fillId="54" borderId="0" xfId="0" applyFont="1" applyFill="1" applyAlignment="1">
      <alignment wrapText="1"/>
    </xf>
    <xf numFmtId="0" fontId="3" fillId="0" borderId="15" xfId="72" applyFont="1" applyBorder="1" applyAlignment="1">
      <alignment horizontal="left" vertical="center"/>
      <protection/>
    </xf>
    <xf numFmtId="0" fontId="0" fillId="0" borderId="22" xfId="72" applyFont="1" applyBorder="1" applyAlignment="1">
      <alignment vertical="center"/>
      <protection/>
    </xf>
    <xf numFmtId="0" fontId="0" fillId="0" borderId="18" xfId="72" applyFont="1" applyBorder="1" applyAlignment="1">
      <alignment vertical="center"/>
      <protection/>
    </xf>
    <xf numFmtId="0" fontId="0" fillId="0" borderId="17" xfId="72" applyFont="1" applyBorder="1" applyAlignment="1">
      <alignment vertical="center"/>
      <protection/>
    </xf>
    <xf numFmtId="0" fontId="0" fillId="0" borderId="17" xfId="72" applyFont="1" applyBorder="1" applyAlignment="1">
      <alignment vertical="center"/>
      <protection/>
    </xf>
    <xf numFmtId="0" fontId="4" fillId="0" borderId="15" xfId="72" applyFont="1" applyBorder="1" applyAlignment="1">
      <alignment vertical="center" wrapText="1"/>
      <protection/>
    </xf>
    <xf numFmtId="0" fontId="8" fillId="0" borderId="22" xfId="72" applyFont="1" applyBorder="1" applyAlignment="1">
      <alignment vertical="center" wrapText="1"/>
      <protection/>
    </xf>
    <xf numFmtId="0" fontId="8" fillId="0" borderId="18" xfId="72" applyFont="1" applyBorder="1" applyAlignment="1">
      <alignment vertical="center" wrapText="1"/>
      <protection/>
    </xf>
    <xf numFmtId="0" fontId="4" fillId="0" borderId="15" xfId="72" applyFont="1" applyBorder="1" applyAlignment="1">
      <alignment vertical="center"/>
      <protection/>
    </xf>
    <xf numFmtId="0" fontId="8" fillId="0" borderId="22" xfId="72" applyFont="1" applyBorder="1" applyAlignment="1">
      <alignment vertical="center"/>
      <protection/>
    </xf>
    <xf numFmtId="0" fontId="8" fillId="0" borderId="18" xfId="72" applyFont="1" applyBorder="1" applyAlignment="1">
      <alignment vertical="center"/>
      <protection/>
    </xf>
    <xf numFmtId="0" fontId="3" fillId="0" borderId="14" xfId="72" applyFont="1" applyBorder="1" applyAlignment="1">
      <alignment vertical="center" wrapText="1"/>
      <protection/>
    </xf>
    <xf numFmtId="0" fontId="0" fillId="0" borderId="14" xfId="72" applyFont="1" applyBorder="1" applyAlignment="1">
      <alignment vertical="center"/>
      <protection/>
    </xf>
    <xf numFmtId="0" fontId="4" fillId="0" borderId="15" xfId="72" applyFont="1" applyBorder="1" applyAlignment="1">
      <alignment horizontal="left" vertical="center"/>
      <protection/>
    </xf>
    <xf numFmtId="0" fontId="3" fillId="0" borderId="14" xfId="72" applyFont="1" applyBorder="1" applyAlignment="1">
      <alignment horizontal="left" vertical="center" wrapText="1"/>
      <protection/>
    </xf>
    <xf numFmtId="0" fontId="4" fillId="0" borderId="15" xfId="72" applyFont="1" applyBorder="1" applyAlignment="1">
      <alignment horizontal="left" vertical="center" wrapText="1"/>
      <protection/>
    </xf>
    <xf numFmtId="0" fontId="0" fillId="0" borderId="14" xfId="72" applyFont="1" applyBorder="1" applyAlignment="1">
      <alignment vertical="center" wrapText="1"/>
      <protection/>
    </xf>
    <xf numFmtId="0" fontId="4" fillId="0" borderId="14" xfId="72" applyFont="1" applyBorder="1" applyAlignment="1">
      <alignment vertical="center" wrapText="1"/>
      <protection/>
    </xf>
    <xf numFmtId="0" fontId="4" fillId="0" borderId="14" xfId="72" applyFont="1" applyBorder="1" applyAlignment="1">
      <alignment horizontal="center" vertical="center" wrapText="1"/>
      <protection/>
    </xf>
    <xf numFmtId="0" fontId="7" fillId="0" borderId="0" xfId="72" applyFont="1" applyAlignment="1">
      <alignment horizontal="justify" vertical="center"/>
      <protection/>
    </xf>
    <xf numFmtId="0" fontId="6" fillId="0" borderId="0" xfId="72" applyFont="1" applyAlignment="1">
      <alignment horizontal="center" vertical="center"/>
      <protection/>
    </xf>
    <xf numFmtId="0" fontId="8" fillId="0" borderId="0" xfId="72" applyFont="1" applyAlignment="1">
      <alignment vertical="center"/>
      <protection/>
    </xf>
    <xf numFmtId="0" fontId="31" fillId="0" borderId="17" xfId="72" applyFont="1" applyBorder="1" applyAlignment="1">
      <alignment horizontal="right" vertical="center"/>
      <protection/>
    </xf>
    <xf numFmtId="0" fontId="8" fillId="0" borderId="14" xfId="72" applyFont="1" applyBorder="1" applyAlignment="1">
      <alignment vertical="center"/>
      <protection/>
    </xf>
    <xf numFmtId="0" fontId="3" fillId="0" borderId="0" xfId="72" applyFont="1" applyAlignment="1">
      <alignment horizontal="center" vertical="center" wrapText="1"/>
      <protection/>
    </xf>
    <xf numFmtId="0" fontId="3" fillId="5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72" applyFont="1" applyAlignment="1">
      <alignment horizontal="center" vertical="center"/>
      <protection/>
    </xf>
    <xf numFmtId="0" fontId="34" fillId="0" borderId="0" xfId="72" applyFont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0" xfId="74" applyFont="1" applyBorder="1" applyAlignment="1">
      <alignment horizontal="center" vertical="center"/>
      <protection/>
    </xf>
    <xf numFmtId="0" fontId="3" fillId="0" borderId="17" xfId="74" applyFont="1" applyBorder="1" applyAlignment="1">
      <alignment horizontal="left" vertical="center"/>
      <protection/>
    </xf>
    <xf numFmtId="0" fontId="10" fillId="54" borderId="17" xfId="83" applyFont="1" applyFill="1" applyBorder="1" applyAlignment="1">
      <alignment horizontal="center" vertical="center" wrapText="1"/>
      <protection/>
    </xf>
    <xf numFmtId="0" fontId="3" fillId="54" borderId="0" xfId="74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8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Geras" xfId="67"/>
    <cellStyle name="Hyperlink" xfId="68"/>
    <cellStyle name="Hipersaitas 2" xfId="69"/>
    <cellStyle name="Input" xfId="70"/>
    <cellStyle name="Išvestis" xfId="71"/>
    <cellStyle name="Įprastas 2" xfId="72"/>
    <cellStyle name="Įprastas 2 2" xfId="73"/>
    <cellStyle name="Įprastas 3" xfId="74"/>
    <cellStyle name="Įprastas 4" xfId="75"/>
    <cellStyle name="Įspėjimo tekstas" xfId="76"/>
    <cellStyle name="Įvestis" xfId="77"/>
    <cellStyle name="Comma" xfId="78"/>
    <cellStyle name="Comma [0]" xfId="79"/>
    <cellStyle name="Linked Cell" xfId="80"/>
    <cellStyle name="Neutral" xfId="81"/>
    <cellStyle name="Neutralus" xfId="82"/>
    <cellStyle name="Normal_17 VSAFAS_lyginamasis_4-19_priedai_2009-09-10" xfId="83"/>
    <cellStyle name="Note" xfId="84"/>
    <cellStyle name="Paryškinimas 1" xfId="85"/>
    <cellStyle name="Paryškinimas 2" xfId="86"/>
    <cellStyle name="Paryškinimas 3" xfId="87"/>
    <cellStyle name="Paryškinimas 4" xfId="88"/>
    <cellStyle name="Paryškinimas 5" xfId="89"/>
    <cellStyle name="Paryškinimas 6" xfId="90"/>
    <cellStyle name="Pastaba" xfId="91"/>
    <cellStyle name="Pavadinimas" xfId="92"/>
    <cellStyle name="Percent" xfId="93"/>
    <cellStyle name="Skaičiavimas" xfId="94"/>
    <cellStyle name="Suma" xfId="95"/>
    <cellStyle name="Susietas langelis" xfId="96"/>
    <cellStyle name="Tikrinimo langelis" xfId="97"/>
    <cellStyle name="Currency" xfId="98"/>
    <cellStyle name="Currency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tabSelected="1" zoomScaleSheetLayoutView="80" workbookViewId="0" topLeftCell="A1">
      <selection activeCell="C67" sqref="C67"/>
    </sheetView>
  </sheetViews>
  <sheetFormatPr defaultColWidth="9.140625" defaultRowHeight="12.75"/>
  <cols>
    <col min="1" max="1" width="7.57421875" style="3" customWidth="1"/>
    <col min="2" max="2" width="58.57421875" style="1" customWidth="1"/>
    <col min="3" max="3" width="8.57421875" style="4" customWidth="1"/>
    <col min="4" max="5" width="16.421875" style="3" customWidth="1"/>
    <col min="6" max="16384" width="9.140625" style="3" customWidth="1"/>
  </cols>
  <sheetData>
    <row r="1" ht="12.75">
      <c r="D1" s="3" t="s">
        <v>204</v>
      </c>
    </row>
    <row r="2" ht="12.75">
      <c r="D2" s="3" t="s">
        <v>206</v>
      </c>
    </row>
    <row r="3" spans="1:6" s="53" customFormat="1" ht="12.75" customHeight="1">
      <c r="A3" s="125" t="s">
        <v>263</v>
      </c>
      <c r="B3" s="125"/>
      <c r="C3" s="125"/>
      <c r="D3" s="125"/>
      <c r="E3" s="125"/>
      <c r="F3" s="68"/>
    </row>
    <row r="4" spans="1:6" s="53" customFormat="1" ht="12.75">
      <c r="A4" s="125"/>
      <c r="B4" s="125"/>
      <c r="C4" s="125"/>
      <c r="D4" s="125"/>
      <c r="E4" s="125"/>
      <c r="F4" s="70"/>
    </row>
    <row r="5" spans="1:6" s="53" customFormat="1" ht="21.75" customHeight="1">
      <c r="A5" s="126" t="s">
        <v>276</v>
      </c>
      <c r="B5" s="126"/>
      <c r="C5" s="126"/>
      <c r="D5" s="126"/>
      <c r="E5" s="126"/>
      <c r="F5" s="64"/>
    </row>
    <row r="6" spans="1:6" s="53" customFormat="1" ht="12.75" customHeight="1">
      <c r="A6" s="127" t="s">
        <v>264</v>
      </c>
      <c r="B6" s="127"/>
      <c r="C6" s="127"/>
      <c r="D6" s="127"/>
      <c r="E6" s="127"/>
      <c r="F6" s="63"/>
    </row>
    <row r="7" spans="1:6" s="53" customFormat="1" ht="12.75" customHeight="1">
      <c r="A7" s="128" t="s">
        <v>277</v>
      </c>
      <c r="B7" s="128"/>
      <c r="C7" s="128"/>
      <c r="D7" s="128"/>
      <c r="E7" s="128"/>
      <c r="F7" s="63"/>
    </row>
    <row r="8" spans="1:6" s="53" customFormat="1" ht="12.75" customHeight="1">
      <c r="A8" s="119" t="s">
        <v>266</v>
      </c>
      <c r="B8" s="119"/>
      <c r="C8" s="119"/>
      <c r="D8" s="119"/>
      <c r="E8" s="119"/>
      <c r="F8" s="65"/>
    </row>
    <row r="9" spans="1:6" s="53" customFormat="1" ht="12.75">
      <c r="A9" s="65"/>
      <c r="B9" s="65"/>
      <c r="C9" s="65"/>
      <c r="D9" s="65"/>
      <c r="E9" s="65"/>
      <c r="F9" s="65"/>
    </row>
    <row r="10" spans="1:3" ht="12.75">
      <c r="A10" s="120"/>
      <c r="B10" s="118"/>
      <c r="C10" s="118"/>
    </row>
    <row r="11" spans="1:5" s="10" customFormat="1" ht="12.75">
      <c r="A11" s="122" t="s">
        <v>178</v>
      </c>
      <c r="B11" s="123"/>
      <c r="C11" s="123"/>
      <c r="D11" s="124"/>
      <c r="E11" s="124"/>
    </row>
    <row r="12" spans="1:5" s="10" customFormat="1" ht="12.75">
      <c r="A12" s="122" t="s">
        <v>279</v>
      </c>
      <c r="B12" s="123"/>
      <c r="C12" s="123"/>
      <c r="D12" s="124"/>
      <c r="E12" s="124"/>
    </row>
    <row r="13" spans="1:5" ht="12.75">
      <c r="A13" s="130" t="s">
        <v>280</v>
      </c>
      <c r="B13" s="131"/>
      <c r="C13" s="131"/>
      <c r="D13" s="132"/>
      <c r="E13" s="132"/>
    </row>
    <row r="14" spans="1:5" ht="12.75">
      <c r="A14" s="117" t="s">
        <v>179</v>
      </c>
      <c r="B14" s="117"/>
      <c r="C14" s="117"/>
      <c r="D14" s="118"/>
      <c r="E14" s="118"/>
    </row>
    <row r="15" spans="1:5" ht="12.75" customHeight="1">
      <c r="A15" s="2"/>
      <c r="B15" s="129" t="s">
        <v>0</v>
      </c>
      <c r="C15" s="129"/>
      <c r="D15" s="129"/>
      <c r="E15" s="129"/>
    </row>
    <row r="16" spans="1:6" ht="67.5" customHeight="1">
      <c r="A16" s="7" t="s">
        <v>46</v>
      </c>
      <c r="B16" s="8" t="s">
        <v>103</v>
      </c>
      <c r="C16" s="11" t="s">
        <v>180</v>
      </c>
      <c r="D16" s="8" t="s">
        <v>181</v>
      </c>
      <c r="E16" s="8" t="s">
        <v>182</v>
      </c>
      <c r="F16" s="75"/>
    </row>
    <row r="17" spans="1:7" s="1" customFormat="1" ht="12.75">
      <c r="A17" s="22" t="s">
        <v>47</v>
      </c>
      <c r="B17" s="14" t="s">
        <v>171</v>
      </c>
      <c r="C17" s="74">
        <v>1</v>
      </c>
      <c r="D17" s="103">
        <f>SUM(D18,D24,D35,D36)</f>
        <v>11303.22</v>
      </c>
      <c r="E17" s="103">
        <f>SUM(E18,E24,E35,E36)</f>
        <v>0</v>
      </c>
      <c r="F17" s="114"/>
      <c r="G17" s="71"/>
    </row>
    <row r="18" spans="1:7" s="1" customFormat="1" ht="12.75">
      <c r="A18" s="15" t="s">
        <v>48</v>
      </c>
      <c r="B18" s="16" t="s">
        <v>203</v>
      </c>
      <c r="C18" s="74" t="s">
        <v>281</v>
      </c>
      <c r="D18" s="104">
        <f>SUM(D19:D23)</f>
        <v>0</v>
      </c>
      <c r="E18" s="104">
        <f>SUM(E19:E23)</f>
        <v>0</v>
      </c>
      <c r="F18" s="115"/>
      <c r="G18" s="71"/>
    </row>
    <row r="19" spans="1:7" s="1" customFormat="1" ht="12.75">
      <c r="A19" s="15" t="s">
        <v>49</v>
      </c>
      <c r="B19" s="26" t="s">
        <v>50</v>
      </c>
      <c r="C19" s="74"/>
      <c r="D19" s="104"/>
      <c r="E19" s="104"/>
      <c r="F19" s="115"/>
      <c r="G19" s="71"/>
    </row>
    <row r="20" spans="1:7" s="1" customFormat="1" ht="12.75">
      <c r="A20" s="15" t="s">
        <v>51</v>
      </c>
      <c r="B20" s="26" t="s">
        <v>138</v>
      </c>
      <c r="C20" s="74"/>
      <c r="D20" s="104"/>
      <c r="E20" s="104"/>
      <c r="F20" s="115"/>
      <c r="G20" s="71"/>
    </row>
    <row r="21" spans="1:7" s="1" customFormat="1" ht="12.75">
      <c r="A21" s="15" t="s">
        <v>52</v>
      </c>
      <c r="B21" s="26" t="s">
        <v>53</v>
      </c>
      <c r="C21" s="74"/>
      <c r="D21" s="104"/>
      <c r="E21" s="104"/>
      <c r="F21" s="115"/>
      <c r="G21" s="71"/>
    </row>
    <row r="22" spans="1:7" s="1" customFormat="1" ht="12.75">
      <c r="A22" s="9" t="s">
        <v>54</v>
      </c>
      <c r="B22" s="26" t="s">
        <v>267</v>
      </c>
      <c r="C22" s="7"/>
      <c r="D22" s="104"/>
      <c r="E22" s="104"/>
      <c r="F22" s="115"/>
      <c r="G22" s="71"/>
    </row>
    <row r="23" spans="1:7" s="21" customFormat="1" ht="12.75" customHeight="1">
      <c r="A23" s="91" t="s">
        <v>134</v>
      </c>
      <c r="B23" s="26" t="s">
        <v>1</v>
      </c>
      <c r="C23" s="8"/>
      <c r="D23" s="104"/>
      <c r="E23" s="104"/>
      <c r="F23" s="115"/>
      <c r="G23" s="71"/>
    </row>
    <row r="24" spans="1:7" s="1" customFormat="1" ht="12.75">
      <c r="A24" s="15" t="s">
        <v>55</v>
      </c>
      <c r="B24" s="16" t="s">
        <v>139</v>
      </c>
      <c r="C24" s="74" t="s">
        <v>282</v>
      </c>
      <c r="D24" s="104">
        <f>SUM(D25:D34)</f>
        <v>11303.22</v>
      </c>
      <c r="E24" s="104">
        <f>SUM(E25:E34)</f>
        <v>0</v>
      </c>
      <c r="F24" s="115"/>
      <c r="G24" s="71"/>
    </row>
    <row r="25" spans="1:7" s="1" customFormat="1" ht="12.75">
      <c r="A25" s="15" t="s">
        <v>56</v>
      </c>
      <c r="B25" s="26" t="s">
        <v>137</v>
      </c>
      <c r="C25" s="74"/>
      <c r="D25" s="104"/>
      <c r="E25" s="104"/>
      <c r="F25" s="115"/>
      <c r="G25" s="71"/>
    </row>
    <row r="26" spans="1:7" s="1" customFormat="1" ht="12.75">
      <c r="A26" s="15" t="s">
        <v>57</v>
      </c>
      <c r="B26" s="26" t="s">
        <v>140</v>
      </c>
      <c r="C26" s="74"/>
      <c r="D26" s="104">
        <v>11303.22</v>
      </c>
      <c r="E26" s="104"/>
      <c r="F26" s="115"/>
      <c r="G26" s="71"/>
    </row>
    <row r="27" spans="1:7" s="1" customFormat="1" ht="12.75">
      <c r="A27" s="15" t="s">
        <v>58</v>
      </c>
      <c r="B27" s="26" t="s">
        <v>141</v>
      </c>
      <c r="C27" s="74"/>
      <c r="D27" s="104"/>
      <c r="E27" s="104"/>
      <c r="F27" s="115"/>
      <c r="G27" s="71"/>
    </row>
    <row r="28" spans="1:7" s="1" customFormat="1" ht="12.75">
      <c r="A28" s="15" t="s">
        <v>59</v>
      </c>
      <c r="B28" s="26" t="s">
        <v>142</v>
      </c>
      <c r="C28" s="74"/>
      <c r="D28" s="104"/>
      <c r="E28" s="104"/>
      <c r="F28" s="115"/>
      <c r="G28" s="71"/>
    </row>
    <row r="29" spans="1:7" s="1" customFormat="1" ht="12.75">
      <c r="A29" s="15" t="s">
        <v>61</v>
      </c>
      <c r="B29" s="26" t="s">
        <v>60</v>
      </c>
      <c r="C29" s="74"/>
      <c r="D29" s="104"/>
      <c r="E29" s="104"/>
      <c r="F29" s="115"/>
      <c r="G29" s="71"/>
    </row>
    <row r="30" spans="1:7" s="1" customFormat="1" ht="12.75">
      <c r="A30" s="15" t="s">
        <v>63</v>
      </c>
      <c r="B30" s="26" t="s">
        <v>62</v>
      </c>
      <c r="C30" s="74"/>
      <c r="D30" s="104"/>
      <c r="E30" s="104"/>
      <c r="F30" s="115"/>
      <c r="G30" s="71"/>
    </row>
    <row r="31" spans="1:7" s="1" customFormat="1" ht="12.75">
      <c r="A31" s="15" t="s">
        <v>64</v>
      </c>
      <c r="B31" s="26" t="s">
        <v>143</v>
      </c>
      <c r="C31" s="74"/>
      <c r="D31" s="104"/>
      <c r="E31" s="104"/>
      <c r="F31" s="115"/>
      <c r="G31" s="71"/>
    </row>
    <row r="32" spans="1:7" s="1" customFormat="1" ht="12.75">
      <c r="A32" s="15" t="s">
        <v>65</v>
      </c>
      <c r="B32" s="26" t="s">
        <v>145</v>
      </c>
      <c r="C32" s="74"/>
      <c r="D32" s="104"/>
      <c r="E32" s="104"/>
      <c r="F32" s="115"/>
      <c r="G32" s="71"/>
    </row>
    <row r="33" spans="1:7" s="1" customFormat="1" ht="12.75">
      <c r="A33" s="15" t="s">
        <v>100</v>
      </c>
      <c r="B33" s="27" t="s">
        <v>208</v>
      </c>
      <c r="C33" s="74"/>
      <c r="D33" s="104"/>
      <c r="E33" s="104"/>
      <c r="F33" s="115"/>
      <c r="G33" s="71"/>
    </row>
    <row r="34" spans="1:7" s="1" customFormat="1" ht="12.75">
      <c r="A34" s="15" t="s">
        <v>144</v>
      </c>
      <c r="B34" s="26" t="s">
        <v>268</v>
      </c>
      <c r="C34" s="74"/>
      <c r="D34" s="104"/>
      <c r="E34" s="104"/>
      <c r="F34" s="115"/>
      <c r="G34" s="71"/>
    </row>
    <row r="35" spans="1:7" s="1" customFormat="1" ht="12.75">
      <c r="A35" s="15" t="s">
        <v>66</v>
      </c>
      <c r="B35" s="16" t="s">
        <v>67</v>
      </c>
      <c r="C35" s="74"/>
      <c r="D35" s="104"/>
      <c r="E35" s="104"/>
      <c r="F35" s="115"/>
      <c r="G35" s="71" t="s">
        <v>35</v>
      </c>
    </row>
    <row r="36" spans="1:7" s="1" customFormat="1" ht="12.75">
      <c r="A36" s="15" t="s">
        <v>81</v>
      </c>
      <c r="B36" s="16" t="s">
        <v>146</v>
      </c>
      <c r="C36" s="74"/>
      <c r="D36" s="104"/>
      <c r="E36" s="104"/>
      <c r="F36" s="115"/>
      <c r="G36" s="71"/>
    </row>
    <row r="37" spans="1:7" s="1" customFormat="1" ht="12.75">
      <c r="A37" s="22" t="s">
        <v>73</v>
      </c>
      <c r="B37" s="14" t="s">
        <v>172</v>
      </c>
      <c r="C37" s="74"/>
      <c r="D37" s="104"/>
      <c r="E37" s="104"/>
      <c r="F37" s="115"/>
      <c r="G37" s="71"/>
    </row>
    <row r="38" spans="1:7" s="1" customFormat="1" ht="12.75">
      <c r="A38" s="23" t="s">
        <v>74</v>
      </c>
      <c r="B38" s="17" t="s">
        <v>173</v>
      </c>
      <c r="C38" s="74"/>
      <c r="D38" s="103">
        <f>SUM(D39,D45,D46,D53,D54)</f>
        <v>16688.26</v>
      </c>
      <c r="E38" s="103">
        <f>SUM(E39,E45,E46,E53,E54)</f>
        <v>0</v>
      </c>
      <c r="F38" s="114"/>
      <c r="G38" s="71"/>
    </row>
    <row r="39" spans="1:7" s="1" customFormat="1" ht="12.75">
      <c r="A39" s="18" t="s">
        <v>48</v>
      </c>
      <c r="B39" s="28" t="s">
        <v>75</v>
      </c>
      <c r="C39" s="74" t="s">
        <v>283</v>
      </c>
      <c r="D39" s="104">
        <f>SUM(D40:D44)</f>
        <v>0</v>
      </c>
      <c r="E39" s="104">
        <f>SUM(E40:E44)</f>
        <v>0</v>
      </c>
      <c r="F39" s="115"/>
      <c r="G39" s="71" t="s">
        <v>36</v>
      </c>
    </row>
    <row r="40" spans="1:7" s="1" customFormat="1" ht="12.75">
      <c r="A40" s="18" t="s">
        <v>49</v>
      </c>
      <c r="B40" s="27" t="s">
        <v>76</v>
      </c>
      <c r="C40" s="74"/>
      <c r="D40" s="104"/>
      <c r="E40" s="104"/>
      <c r="F40" s="115"/>
      <c r="G40" s="71"/>
    </row>
    <row r="41" spans="1:7" s="1" customFormat="1" ht="12.75">
      <c r="A41" s="18" t="s">
        <v>51</v>
      </c>
      <c r="B41" s="27" t="s">
        <v>77</v>
      </c>
      <c r="C41" s="74"/>
      <c r="D41" s="104"/>
      <c r="E41" s="104"/>
      <c r="F41" s="115"/>
      <c r="G41" s="71"/>
    </row>
    <row r="42" spans="1:7" s="1" customFormat="1" ht="12.75">
      <c r="A42" s="18" t="s">
        <v>52</v>
      </c>
      <c r="B42" s="27" t="s">
        <v>207</v>
      </c>
      <c r="C42" s="74"/>
      <c r="D42" s="104"/>
      <c r="E42" s="104"/>
      <c r="F42" s="115"/>
      <c r="G42" s="71"/>
    </row>
    <row r="43" spans="1:7" s="1" customFormat="1" ht="12.75">
      <c r="A43" s="18" t="s">
        <v>54</v>
      </c>
      <c r="B43" s="27" t="s">
        <v>209</v>
      </c>
      <c r="C43" s="74"/>
      <c r="D43" s="104"/>
      <c r="E43" s="104"/>
      <c r="F43" s="115"/>
      <c r="G43" s="71"/>
    </row>
    <row r="44" spans="1:7" s="1" customFormat="1" ht="12.75" customHeight="1">
      <c r="A44" s="18" t="s">
        <v>134</v>
      </c>
      <c r="B44" s="29" t="s">
        <v>210</v>
      </c>
      <c r="C44" s="74"/>
      <c r="D44" s="104"/>
      <c r="E44" s="104"/>
      <c r="F44" s="115"/>
      <c r="G44" s="71"/>
    </row>
    <row r="45" spans="1:7" s="1" customFormat="1" ht="12.75">
      <c r="A45" s="18" t="s">
        <v>55</v>
      </c>
      <c r="B45" s="20" t="s">
        <v>78</v>
      </c>
      <c r="C45" s="74" t="s">
        <v>284</v>
      </c>
      <c r="D45" s="104"/>
      <c r="E45" s="104"/>
      <c r="F45" s="115"/>
      <c r="G45" s="71" t="s">
        <v>31</v>
      </c>
    </row>
    <row r="46" spans="1:7" s="1" customFormat="1" ht="12.75">
      <c r="A46" s="18" t="s">
        <v>66</v>
      </c>
      <c r="B46" s="20" t="s">
        <v>211</v>
      </c>
      <c r="C46" s="7" t="s">
        <v>285</v>
      </c>
      <c r="D46" s="104">
        <v>16688.26</v>
      </c>
      <c r="E46" s="104">
        <v>0</v>
      </c>
      <c r="F46" s="115"/>
      <c r="G46" s="71" t="s">
        <v>32</v>
      </c>
    </row>
    <row r="47" spans="1:7" s="21" customFormat="1" ht="12.75" customHeight="1">
      <c r="A47" s="18" t="s">
        <v>68</v>
      </c>
      <c r="B47" s="27" t="s">
        <v>2</v>
      </c>
      <c r="C47" s="57"/>
      <c r="D47" s="104"/>
      <c r="E47" s="104"/>
      <c r="F47" s="115"/>
      <c r="G47" s="71"/>
    </row>
    <row r="48" spans="1:7" s="1" customFormat="1" ht="12.75">
      <c r="A48" s="19" t="s">
        <v>212</v>
      </c>
      <c r="B48" s="27" t="s">
        <v>147</v>
      </c>
      <c r="C48" s="74"/>
      <c r="D48" s="104"/>
      <c r="E48" s="104"/>
      <c r="F48" s="115"/>
      <c r="G48" s="71"/>
    </row>
    <row r="49" spans="1:7" s="1" customFormat="1" ht="12.75">
      <c r="A49" s="18" t="s">
        <v>69</v>
      </c>
      <c r="B49" s="27" t="s">
        <v>80</v>
      </c>
      <c r="C49" s="74"/>
      <c r="D49" s="104"/>
      <c r="E49" s="104"/>
      <c r="F49" s="115"/>
      <c r="G49" s="71"/>
    </row>
    <row r="50" spans="1:7" s="1" customFormat="1" ht="12.75" customHeight="1">
      <c r="A50" s="18" t="s">
        <v>70</v>
      </c>
      <c r="B50" s="29" t="s">
        <v>213</v>
      </c>
      <c r="C50" s="74"/>
      <c r="D50" s="104">
        <v>1186.28</v>
      </c>
      <c r="E50" s="104"/>
      <c r="F50" s="115"/>
      <c r="G50" s="71"/>
    </row>
    <row r="51" spans="1:7" s="1" customFormat="1" ht="12.75">
      <c r="A51" s="18" t="s">
        <v>71</v>
      </c>
      <c r="B51" s="27" t="s">
        <v>214</v>
      </c>
      <c r="C51" s="74"/>
      <c r="D51" s="104">
        <v>15501.98</v>
      </c>
      <c r="E51" s="104"/>
      <c r="F51" s="115"/>
      <c r="G51" s="71"/>
    </row>
    <row r="52" spans="1:7" s="1" customFormat="1" ht="12.75">
      <c r="A52" s="18" t="s">
        <v>72</v>
      </c>
      <c r="B52" s="27" t="s">
        <v>79</v>
      </c>
      <c r="C52" s="74"/>
      <c r="D52" s="104"/>
      <c r="E52" s="104"/>
      <c r="F52" s="115"/>
      <c r="G52" s="71"/>
    </row>
    <row r="53" spans="1:7" s="1" customFormat="1" ht="12.75">
      <c r="A53" s="18" t="s">
        <v>81</v>
      </c>
      <c r="B53" s="20" t="s">
        <v>82</v>
      </c>
      <c r="C53" s="86"/>
      <c r="D53" s="104"/>
      <c r="E53" s="104"/>
      <c r="F53" s="115"/>
      <c r="G53" s="71"/>
    </row>
    <row r="54" spans="1:7" s="1" customFormat="1" ht="12.75">
      <c r="A54" s="18" t="s">
        <v>83</v>
      </c>
      <c r="B54" s="20" t="s">
        <v>84</v>
      </c>
      <c r="C54" s="86" t="s">
        <v>286</v>
      </c>
      <c r="D54" s="104"/>
      <c r="E54" s="104"/>
      <c r="F54" s="115"/>
      <c r="G54" s="71" t="s">
        <v>33</v>
      </c>
    </row>
    <row r="55" spans="1:7" s="1" customFormat="1" ht="12.75">
      <c r="A55" s="15"/>
      <c r="B55" s="14" t="s">
        <v>148</v>
      </c>
      <c r="C55" s="7"/>
      <c r="D55" s="104">
        <f>SUM(D17,D37,D38)</f>
        <v>27991.479999999996</v>
      </c>
      <c r="E55" s="104">
        <f>SUM(E17,E37,E38)</f>
        <v>0</v>
      </c>
      <c r="F55" s="115"/>
      <c r="G55" s="71"/>
    </row>
    <row r="56" spans="1:7" s="1" customFormat="1" ht="12.75">
      <c r="A56" s="22" t="s">
        <v>85</v>
      </c>
      <c r="B56" s="14" t="s">
        <v>174</v>
      </c>
      <c r="C56" s="7" t="s">
        <v>287</v>
      </c>
      <c r="D56" s="103">
        <f>SUM(D57:D60)</f>
        <v>11303.22</v>
      </c>
      <c r="E56" s="103">
        <f>SUM(E57:E60)</f>
        <v>0</v>
      </c>
      <c r="F56" s="114"/>
      <c r="G56" s="71" t="s">
        <v>24</v>
      </c>
    </row>
    <row r="57" spans="1:7" s="1" customFormat="1" ht="12.75">
      <c r="A57" s="15" t="s">
        <v>48</v>
      </c>
      <c r="B57" s="16" t="s">
        <v>86</v>
      </c>
      <c r="C57" s="74"/>
      <c r="D57" s="104"/>
      <c r="E57" s="104"/>
      <c r="F57" s="115"/>
      <c r="G57" s="71"/>
    </row>
    <row r="58" spans="1:7" s="1" customFormat="1" ht="12.75">
      <c r="A58" s="25" t="s">
        <v>55</v>
      </c>
      <c r="B58" s="16" t="s">
        <v>87</v>
      </c>
      <c r="C58" s="87"/>
      <c r="D58" s="104">
        <v>11303.22</v>
      </c>
      <c r="E58" s="104"/>
      <c r="F58" s="115"/>
      <c r="G58" s="71"/>
    </row>
    <row r="59" spans="1:7" s="1" customFormat="1" ht="12.75" customHeight="1">
      <c r="A59" s="15" t="s">
        <v>66</v>
      </c>
      <c r="B59" s="30" t="s">
        <v>215</v>
      </c>
      <c r="C59" s="88"/>
      <c r="D59" s="104"/>
      <c r="E59" s="104"/>
      <c r="F59" s="115"/>
      <c r="G59" s="71"/>
    </row>
    <row r="60" spans="1:7" s="1" customFormat="1" ht="12.75">
      <c r="A60" s="15" t="s">
        <v>216</v>
      </c>
      <c r="B60" s="16" t="s">
        <v>88</v>
      </c>
      <c r="C60" s="74"/>
      <c r="D60" s="104"/>
      <c r="E60" s="104"/>
      <c r="F60" s="115"/>
      <c r="G60" s="71"/>
    </row>
    <row r="61" spans="1:7" s="1" customFormat="1" ht="12.75">
      <c r="A61" s="22" t="s">
        <v>89</v>
      </c>
      <c r="B61" s="14" t="s">
        <v>175</v>
      </c>
      <c r="C61" s="74" t="s">
        <v>288</v>
      </c>
      <c r="D61" s="103">
        <f>SUM(D62,D66)</f>
        <v>15501.98</v>
      </c>
      <c r="E61" s="103">
        <f>SUM(E62,E66)</f>
        <v>0</v>
      </c>
      <c r="F61" s="114"/>
      <c r="G61" s="71"/>
    </row>
    <row r="62" spans="1:7" s="1" customFormat="1" ht="12.75">
      <c r="A62" s="15" t="s">
        <v>48</v>
      </c>
      <c r="B62" s="16" t="s">
        <v>90</v>
      </c>
      <c r="C62" s="74"/>
      <c r="D62" s="104">
        <f>SUM(D63:D65)</f>
        <v>0</v>
      </c>
      <c r="E62" s="104">
        <f>SUM(E63:E65)</f>
        <v>0</v>
      </c>
      <c r="F62" s="115"/>
      <c r="G62" s="71"/>
    </row>
    <row r="63" spans="1:7" s="1" customFormat="1" ht="12.75">
      <c r="A63" s="15" t="s">
        <v>49</v>
      </c>
      <c r="B63" s="26" t="s">
        <v>217</v>
      </c>
      <c r="C63" s="89"/>
      <c r="D63" s="104"/>
      <c r="E63" s="104"/>
      <c r="F63" s="115"/>
      <c r="G63" s="71"/>
    </row>
    <row r="64" spans="1:7" s="1" customFormat="1" ht="12.75">
      <c r="A64" s="15" t="s">
        <v>51</v>
      </c>
      <c r="B64" s="26" t="s">
        <v>91</v>
      </c>
      <c r="C64" s="89"/>
      <c r="D64" s="104"/>
      <c r="E64" s="104"/>
      <c r="F64" s="115"/>
      <c r="G64" s="71"/>
    </row>
    <row r="65" spans="1:7" s="1" customFormat="1" ht="12.75">
      <c r="A65" s="15" t="s">
        <v>218</v>
      </c>
      <c r="B65" s="26" t="s">
        <v>92</v>
      </c>
      <c r="C65" s="89"/>
      <c r="D65" s="104"/>
      <c r="E65" s="104"/>
      <c r="F65" s="115"/>
      <c r="G65" s="71"/>
    </row>
    <row r="66" spans="1:7" s="1" customFormat="1" ht="12.75">
      <c r="A66" s="18" t="s">
        <v>55</v>
      </c>
      <c r="B66" s="20" t="s">
        <v>93</v>
      </c>
      <c r="C66" s="86" t="s">
        <v>290</v>
      </c>
      <c r="D66" s="104">
        <v>15501.98</v>
      </c>
      <c r="E66" s="104">
        <v>0</v>
      </c>
      <c r="F66" s="115"/>
      <c r="G66" s="71" t="s">
        <v>34</v>
      </c>
    </row>
    <row r="67" spans="1:7" s="1" customFormat="1" ht="12.75">
      <c r="A67" s="15" t="s">
        <v>56</v>
      </c>
      <c r="B67" s="26" t="s">
        <v>94</v>
      </c>
      <c r="C67" s="89"/>
      <c r="D67" s="104"/>
      <c r="E67" s="104"/>
      <c r="F67" s="115"/>
      <c r="G67" s="71"/>
    </row>
    <row r="68" spans="1:7" s="1" customFormat="1" ht="12.75">
      <c r="A68" s="15" t="s">
        <v>57</v>
      </c>
      <c r="B68" s="26" t="s">
        <v>219</v>
      </c>
      <c r="C68" s="89"/>
      <c r="D68" s="104"/>
      <c r="E68" s="104"/>
      <c r="F68" s="115"/>
      <c r="G68" s="71"/>
    </row>
    <row r="69" spans="1:7" s="1" customFormat="1" ht="12.75">
      <c r="A69" s="15" t="s">
        <v>58</v>
      </c>
      <c r="B69" s="26" t="s">
        <v>220</v>
      </c>
      <c r="C69" s="89"/>
      <c r="D69" s="104"/>
      <c r="E69" s="104"/>
      <c r="F69" s="115"/>
      <c r="G69" s="71"/>
    </row>
    <row r="70" spans="1:7" s="1" customFormat="1" ht="12.75">
      <c r="A70" s="15" t="s">
        <v>59</v>
      </c>
      <c r="B70" s="27" t="s">
        <v>221</v>
      </c>
      <c r="C70" s="89"/>
      <c r="D70" s="104"/>
      <c r="E70" s="104"/>
      <c r="F70" s="115"/>
      <c r="G70" s="71"/>
    </row>
    <row r="71" spans="1:7" s="21" customFormat="1" ht="12.75">
      <c r="A71" s="9" t="s">
        <v>61</v>
      </c>
      <c r="B71" s="26" t="s">
        <v>3</v>
      </c>
      <c r="C71" s="8"/>
      <c r="D71" s="104"/>
      <c r="E71" s="104"/>
      <c r="F71" s="115"/>
      <c r="G71" s="71"/>
    </row>
    <row r="72" spans="1:7" s="1" customFormat="1" ht="12.75">
      <c r="A72" s="15" t="s">
        <v>63</v>
      </c>
      <c r="B72" s="27" t="s">
        <v>95</v>
      </c>
      <c r="C72" s="89"/>
      <c r="D72" s="104">
        <f>SUM(D73,D74)</f>
        <v>0</v>
      </c>
      <c r="E72" s="104">
        <f>SUM(E73,E74)</f>
        <v>0</v>
      </c>
      <c r="F72" s="115"/>
      <c r="G72" s="71"/>
    </row>
    <row r="73" spans="1:7" s="1" customFormat="1" ht="12.75">
      <c r="A73" s="18" t="s">
        <v>4</v>
      </c>
      <c r="B73" s="31" t="s">
        <v>96</v>
      </c>
      <c r="C73" s="86"/>
      <c r="D73" s="104"/>
      <c r="E73" s="104"/>
      <c r="F73" s="115"/>
      <c r="G73" s="71"/>
    </row>
    <row r="74" spans="1:7" s="1" customFormat="1" ht="12.75">
      <c r="A74" s="18" t="s">
        <v>5</v>
      </c>
      <c r="B74" s="31" t="s">
        <v>97</v>
      </c>
      <c r="C74" s="86"/>
      <c r="D74" s="104"/>
      <c r="E74" s="104"/>
      <c r="F74" s="115"/>
      <c r="G74" s="71"/>
    </row>
    <row r="75" spans="1:7" s="1" customFormat="1" ht="12.75">
      <c r="A75" s="18" t="s">
        <v>64</v>
      </c>
      <c r="B75" s="27" t="s">
        <v>149</v>
      </c>
      <c r="C75" s="89"/>
      <c r="D75" s="104"/>
      <c r="E75" s="104"/>
      <c r="F75" s="115"/>
      <c r="G75" s="71"/>
    </row>
    <row r="76" spans="1:7" s="1" customFormat="1" ht="12.75">
      <c r="A76" s="18" t="s">
        <v>65</v>
      </c>
      <c r="B76" s="27" t="s">
        <v>222</v>
      </c>
      <c r="C76" s="89"/>
      <c r="D76" s="104"/>
      <c r="E76" s="104"/>
      <c r="F76" s="115"/>
      <c r="G76" s="71"/>
    </row>
    <row r="77" spans="1:7" s="1" customFormat="1" ht="12.75">
      <c r="A77" s="15" t="s">
        <v>100</v>
      </c>
      <c r="B77" s="26" t="s">
        <v>98</v>
      </c>
      <c r="C77" s="89"/>
      <c r="D77" s="104">
        <v>2852.09</v>
      </c>
      <c r="E77" s="104"/>
      <c r="F77" s="115"/>
      <c r="G77" s="71"/>
    </row>
    <row r="78" spans="1:7" s="1" customFormat="1" ht="12.75">
      <c r="A78" s="18" t="s">
        <v>144</v>
      </c>
      <c r="B78" s="26" t="s">
        <v>99</v>
      </c>
      <c r="C78" s="89"/>
      <c r="D78" s="104">
        <v>2810.86</v>
      </c>
      <c r="E78" s="104"/>
      <c r="F78" s="115"/>
      <c r="G78" s="71"/>
    </row>
    <row r="79" spans="1:7" s="1" customFormat="1" ht="12.75">
      <c r="A79" s="15" t="s">
        <v>6</v>
      </c>
      <c r="B79" s="27" t="s">
        <v>223</v>
      </c>
      <c r="C79" s="89"/>
      <c r="D79" s="104">
        <v>9839.03</v>
      </c>
      <c r="E79" s="104"/>
      <c r="F79" s="115"/>
      <c r="G79" s="71"/>
    </row>
    <row r="80" spans="1:7" s="1" customFormat="1" ht="12.75">
      <c r="A80" s="15" t="s">
        <v>7</v>
      </c>
      <c r="B80" s="26" t="s">
        <v>150</v>
      </c>
      <c r="C80" s="89"/>
      <c r="D80" s="104"/>
      <c r="E80" s="104"/>
      <c r="F80" s="115"/>
      <c r="G80" s="71"/>
    </row>
    <row r="81" spans="1:7" s="1" customFormat="1" ht="12.75">
      <c r="A81" s="22" t="s">
        <v>101</v>
      </c>
      <c r="B81" s="14" t="s">
        <v>176</v>
      </c>
      <c r="C81" s="74" t="s">
        <v>289</v>
      </c>
      <c r="D81" s="103">
        <f>SUM(D82,D83,D86,D87)</f>
        <v>1186.28</v>
      </c>
      <c r="E81" s="103">
        <f>SUM(E82,E83,E86,E87)</f>
        <v>0</v>
      </c>
      <c r="F81" s="114"/>
      <c r="G81" s="71" t="s">
        <v>40</v>
      </c>
    </row>
    <row r="82" spans="1:7" s="1" customFormat="1" ht="12.75">
      <c r="A82" s="15" t="s">
        <v>48</v>
      </c>
      <c r="B82" s="16" t="s">
        <v>224</v>
      </c>
      <c r="C82" s="74"/>
      <c r="D82" s="104"/>
      <c r="E82" s="104"/>
      <c r="F82" s="115"/>
      <c r="G82" s="71" t="s">
        <v>37</v>
      </c>
    </row>
    <row r="83" spans="1:7" s="1" customFormat="1" ht="12.75">
      <c r="A83" s="15" t="s">
        <v>55</v>
      </c>
      <c r="B83" s="16" t="s">
        <v>102</v>
      </c>
      <c r="C83" s="74"/>
      <c r="D83" s="104">
        <f>SUM(D84,D85)</f>
        <v>0</v>
      </c>
      <c r="E83" s="104">
        <f>SUM(E84,E85)</f>
        <v>0</v>
      </c>
      <c r="F83" s="115"/>
      <c r="G83" s="71"/>
    </row>
    <row r="84" spans="1:7" s="1" customFormat="1" ht="12.75">
      <c r="A84" s="15" t="s">
        <v>56</v>
      </c>
      <c r="B84" s="26" t="s">
        <v>151</v>
      </c>
      <c r="C84" s="89"/>
      <c r="D84" s="104"/>
      <c r="E84" s="104"/>
      <c r="F84" s="115"/>
      <c r="G84" s="71"/>
    </row>
    <row r="85" spans="1:7" s="1" customFormat="1" ht="12.75">
      <c r="A85" s="15" t="s">
        <v>57</v>
      </c>
      <c r="B85" s="26" t="s">
        <v>128</v>
      </c>
      <c r="C85" s="89"/>
      <c r="D85" s="104"/>
      <c r="E85" s="104"/>
      <c r="F85" s="115"/>
      <c r="G85" s="71"/>
    </row>
    <row r="86" spans="1:7" s="1" customFormat="1" ht="12.75">
      <c r="A86" s="18" t="s">
        <v>66</v>
      </c>
      <c r="B86" s="20" t="s">
        <v>225</v>
      </c>
      <c r="C86" s="86"/>
      <c r="D86" s="104"/>
      <c r="E86" s="104"/>
      <c r="F86" s="115"/>
      <c r="G86" s="71"/>
    </row>
    <row r="87" spans="1:7" s="1" customFormat="1" ht="12.75">
      <c r="A87" s="25" t="s">
        <v>81</v>
      </c>
      <c r="B87" s="16" t="s">
        <v>152</v>
      </c>
      <c r="C87" s="74"/>
      <c r="D87" s="104">
        <f>SUM(D88,D89)</f>
        <v>1186.28</v>
      </c>
      <c r="E87" s="104">
        <f>SUM(E88,E89)</f>
        <v>0</v>
      </c>
      <c r="F87" s="115"/>
      <c r="G87" s="71"/>
    </row>
    <row r="88" spans="1:7" s="1" customFormat="1" ht="12.75">
      <c r="A88" s="15" t="s">
        <v>135</v>
      </c>
      <c r="B88" s="26" t="s">
        <v>226</v>
      </c>
      <c r="C88" s="89"/>
      <c r="D88" s="104">
        <v>1186.28</v>
      </c>
      <c r="E88" s="104">
        <v>0</v>
      </c>
      <c r="F88" s="115"/>
      <c r="G88" s="71" t="s">
        <v>38</v>
      </c>
    </row>
    <row r="89" spans="1:7" s="1" customFormat="1" ht="12.75">
      <c r="A89" s="15" t="s">
        <v>136</v>
      </c>
      <c r="B89" s="26" t="s">
        <v>227</v>
      </c>
      <c r="C89" s="89"/>
      <c r="D89" s="104"/>
      <c r="E89" s="104"/>
      <c r="F89" s="115"/>
      <c r="G89" s="71"/>
    </row>
    <row r="90" spans="1:7" s="1" customFormat="1" ht="12.75">
      <c r="A90" s="22" t="s">
        <v>125</v>
      </c>
      <c r="B90" s="14" t="s">
        <v>228</v>
      </c>
      <c r="C90" s="84"/>
      <c r="D90" s="103"/>
      <c r="E90" s="103"/>
      <c r="F90" s="114"/>
      <c r="G90" s="71" t="s">
        <v>25</v>
      </c>
    </row>
    <row r="91" spans="1:7" s="1" customFormat="1" ht="34.5" customHeight="1">
      <c r="A91" s="8"/>
      <c r="B91" s="24" t="s">
        <v>229</v>
      </c>
      <c r="C91" s="85"/>
      <c r="D91" s="105">
        <f>SUM(D56,D61,D81,D90)</f>
        <v>27991.479999999996</v>
      </c>
      <c r="E91" s="105">
        <f>SUM(E56,E61,E81,E90)</f>
        <v>0</v>
      </c>
      <c r="F91" s="115"/>
      <c r="G91" s="71"/>
    </row>
    <row r="92" spans="1:5" s="1" customFormat="1" ht="12.75">
      <c r="A92" s="5"/>
      <c r="B92" s="6"/>
      <c r="C92" s="6"/>
      <c r="D92" s="4"/>
      <c r="E92" s="4"/>
    </row>
    <row r="93" spans="1:5" s="1" customFormat="1" ht="12.75">
      <c r="A93" s="5"/>
      <c r="B93" s="6"/>
      <c r="C93" s="6"/>
      <c r="D93" s="4"/>
      <c r="E93" s="4"/>
    </row>
    <row r="94" spans="1:5" s="33" customFormat="1" ht="12.75" customHeight="1">
      <c r="A94" s="44"/>
      <c r="B94" s="46" t="s">
        <v>9</v>
      </c>
      <c r="C94" s="44" t="s">
        <v>271</v>
      </c>
      <c r="E94" s="116" t="s">
        <v>275</v>
      </c>
    </row>
    <row r="95" spans="1:5" s="1" customFormat="1" ht="12.75">
      <c r="A95" s="5"/>
      <c r="B95" s="94" t="s">
        <v>256</v>
      </c>
      <c r="C95" s="121" t="s">
        <v>273</v>
      </c>
      <c r="D95" s="121"/>
      <c r="E95" s="101" t="s">
        <v>231</v>
      </c>
    </row>
    <row r="96" spans="1:5" s="1" customFormat="1" ht="12.75" customHeight="1">
      <c r="A96" s="5"/>
      <c r="B96" s="6"/>
      <c r="C96" s="6"/>
      <c r="D96" s="4"/>
      <c r="E96" s="4"/>
    </row>
    <row r="97" spans="1:5" s="1" customFormat="1" ht="12.75">
      <c r="A97" s="5"/>
      <c r="B97" s="6"/>
      <c r="C97" s="6"/>
      <c r="D97" s="4"/>
      <c r="E97" s="4"/>
    </row>
    <row r="98" spans="1:5" s="33" customFormat="1" ht="12.75">
      <c r="A98" s="44"/>
      <c r="B98" s="96" t="s">
        <v>274</v>
      </c>
      <c r="C98" s="44" t="s">
        <v>271</v>
      </c>
      <c r="E98" s="47" t="s">
        <v>259</v>
      </c>
    </row>
    <row r="99" spans="2:5" s="33" customFormat="1" ht="25.5" customHeight="1">
      <c r="B99" s="94"/>
      <c r="C99" s="121" t="s">
        <v>273</v>
      </c>
      <c r="D99" s="121"/>
      <c r="E99" s="93" t="s">
        <v>231</v>
      </c>
    </row>
    <row r="100" s="1" customFormat="1" ht="12.75">
      <c r="C100" s="4"/>
    </row>
    <row r="101" s="33" customFormat="1" ht="12.75">
      <c r="A101" s="44"/>
    </row>
    <row r="102" s="1" customFormat="1" ht="12.75"/>
    <row r="103" s="1" customFormat="1" ht="12.75">
      <c r="C103" s="4"/>
    </row>
    <row r="104" s="1" customFormat="1" ht="12.75">
      <c r="C104" s="4"/>
    </row>
    <row r="105" s="1" customFormat="1" ht="12.75">
      <c r="C105" s="4"/>
    </row>
    <row r="106" s="1" customFormat="1" ht="12.75">
      <c r="C106" s="4"/>
    </row>
    <row r="107" s="1" customFormat="1" ht="12.75">
      <c r="C107" s="4"/>
    </row>
    <row r="108" s="1" customFormat="1" ht="12.75">
      <c r="C108" s="4"/>
    </row>
    <row r="109" s="1" customFormat="1" ht="12.75">
      <c r="C109" s="4"/>
    </row>
    <row r="110" s="1" customFormat="1" ht="12.75">
      <c r="C110" s="4"/>
    </row>
    <row r="111" s="1" customFormat="1" ht="12.75">
      <c r="C111" s="4"/>
    </row>
    <row r="112" s="1" customFormat="1" ht="12.75">
      <c r="C112" s="4"/>
    </row>
    <row r="113" s="1" customFormat="1" ht="12.75">
      <c r="C113" s="4"/>
    </row>
    <row r="114" s="1" customFormat="1" ht="12.75">
      <c r="C114" s="4"/>
    </row>
    <row r="115" s="1" customFormat="1" ht="12.75">
      <c r="C115" s="4"/>
    </row>
    <row r="116" s="1" customFormat="1" ht="12.75">
      <c r="C116" s="4"/>
    </row>
    <row r="117" s="1" customFormat="1" ht="12.75">
      <c r="C117" s="4"/>
    </row>
    <row r="118" s="1" customFormat="1" ht="12.75">
      <c r="C118" s="4"/>
    </row>
  </sheetData>
  <sheetProtection/>
  <mergeCells count="13">
    <mergeCell ref="A3:E4"/>
    <mergeCell ref="A5:E5"/>
    <mergeCell ref="A6:E6"/>
    <mergeCell ref="A7:E7"/>
    <mergeCell ref="A12:E12"/>
    <mergeCell ref="B15:E15"/>
    <mergeCell ref="A13:E13"/>
    <mergeCell ref="A14:E14"/>
    <mergeCell ref="A8:E8"/>
    <mergeCell ref="A10:C10"/>
    <mergeCell ref="C99:D99"/>
    <mergeCell ref="A11:E11"/>
    <mergeCell ref="C95:D95"/>
  </mergeCells>
  <printOptions horizontalCentered="1"/>
  <pageMargins left="0.5" right="0.3937007874015748" top="0.4" bottom="0.47" header="0.27" footer="0.31496062992125984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5.28125" style="33" customWidth="1"/>
    <col min="2" max="2" width="1.57421875" style="33" hidden="1" customWidth="1"/>
    <col min="3" max="3" width="30.140625" style="33" customWidth="1"/>
    <col min="4" max="4" width="18.28125" style="33" customWidth="1"/>
    <col min="5" max="5" width="0" style="33" hidden="1" customWidth="1"/>
    <col min="6" max="6" width="13.00390625" style="33" customWidth="1"/>
    <col min="7" max="7" width="8.8515625" style="33" customWidth="1"/>
    <col min="8" max="8" width="15.140625" style="33" customWidth="1"/>
    <col min="9" max="9" width="17.8515625" style="33" customWidth="1"/>
    <col min="10" max="16384" width="9.140625" style="33" customWidth="1"/>
  </cols>
  <sheetData>
    <row r="1" spans="4:9" ht="12.75">
      <c r="D1" s="34"/>
      <c r="G1" s="35" t="s">
        <v>232</v>
      </c>
      <c r="H1" s="35"/>
      <c r="I1" s="35"/>
    </row>
    <row r="2" spans="7:9" ht="12.75">
      <c r="G2" s="35" t="s">
        <v>8</v>
      </c>
      <c r="H2" s="35"/>
      <c r="I2" s="35"/>
    </row>
    <row r="4" spans="1:9" ht="24.75" customHeight="1">
      <c r="A4" s="157" t="s">
        <v>270</v>
      </c>
      <c r="B4" s="157"/>
      <c r="C4" s="157"/>
      <c r="D4" s="157"/>
      <c r="E4" s="157"/>
      <c r="F4" s="157"/>
      <c r="G4" s="157"/>
      <c r="H4" s="157"/>
      <c r="I4" s="157"/>
    </row>
    <row r="5" spans="1:9" s="53" customFormat="1" ht="21.75" customHeight="1">
      <c r="A5" s="126" t="s">
        <v>276</v>
      </c>
      <c r="B5" s="126"/>
      <c r="C5" s="126"/>
      <c r="D5" s="126"/>
      <c r="E5" s="126"/>
      <c r="F5" s="126"/>
      <c r="G5" s="126"/>
      <c r="H5" s="126"/>
      <c r="I5" s="126"/>
    </row>
    <row r="6" spans="1:9" s="53" customFormat="1" ht="12.75" customHeight="1">
      <c r="A6" s="158" t="s">
        <v>264</v>
      </c>
      <c r="B6" s="158"/>
      <c r="C6" s="158"/>
      <c r="D6" s="158"/>
      <c r="E6" s="158"/>
      <c r="F6" s="158"/>
      <c r="G6" s="158"/>
      <c r="H6" s="158"/>
      <c r="I6" s="158"/>
    </row>
    <row r="7" spans="1:9" s="53" customFormat="1" ht="12.75" customHeight="1">
      <c r="A7" s="128" t="s">
        <v>277</v>
      </c>
      <c r="B7" s="128"/>
      <c r="C7" s="128"/>
      <c r="D7" s="128"/>
      <c r="E7" s="128"/>
      <c r="F7" s="128"/>
      <c r="G7" s="128"/>
      <c r="H7" s="128"/>
      <c r="I7" s="128"/>
    </row>
    <row r="8" spans="1:9" s="53" customFormat="1" ht="12.75" customHeight="1">
      <c r="A8" s="159" t="s">
        <v>266</v>
      </c>
      <c r="B8" s="159"/>
      <c r="C8" s="159"/>
      <c r="D8" s="159"/>
      <c r="E8" s="159"/>
      <c r="F8" s="159"/>
      <c r="G8" s="159"/>
      <c r="H8" s="159"/>
      <c r="I8" s="159"/>
    </row>
    <row r="9" spans="1:9" ht="12.75" customHeight="1">
      <c r="A9" s="160" t="s">
        <v>233</v>
      </c>
      <c r="B9" s="160"/>
      <c r="C9" s="160"/>
      <c r="D9" s="160"/>
      <c r="E9" s="160"/>
      <c r="F9" s="160"/>
      <c r="G9" s="160"/>
      <c r="H9" s="160"/>
      <c r="I9" s="160"/>
    </row>
    <row r="10" spans="1:9" ht="12.75" customHeight="1">
      <c r="A10" s="152"/>
      <c r="B10" s="152"/>
      <c r="C10" s="152"/>
      <c r="D10" s="152"/>
      <c r="E10" s="152"/>
      <c r="F10" s="152"/>
      <c r="G10" s="152"/>
      <c r="H10" s="152"/>
      <c r="I10" s="152"/>
    </row>
    <row r="11" spans="1:9" s="55" customFormat="1" ht="12.75" customHeight="1">
      <c r="A11" s="153" t="s">
        <v>183</v>
      </c>
      <c r="B11" s="153"/>
      <c r="C11" s="153"/>
      <c r="D11" s="153"/>
      <c r="E11" s="153"/>
      <c r="F11" s="153"/>
      <c r="G11" s="153"/>
      <c r="H11" s="153"/>
      <c r="I11" s="153"/>
    </row>
    <row r="12" spans="1:9" s="55" customFormat="1" ht="12.75">
      <c r="A12" s="153"/>
      <c r="B12" s="154"/>
      <c r="C12" s="154"/>
      <c r="D12" s="154"/>
      <c r="E12" s="154"/>
      <c r="F12" s="154"/>
      <c r="G12" s="154"/>
      <c r="H12" s="154"/>
      <c r="I12" s="154"/>
    </row>
    <row r="13" spans="1:9" s="10" customFormat="1" ht="12.75" customHeight="1">
      <c r="A13" s="122" t="s">
        <v>279</v>
      </c>
      <c r="B13" s="122"/>
      <c r="C13" s="122"/>
      <c r="D13" s="122"/>
      <c r="E13" s="122"/>
      <c r="F13" s="122"/>
      <c r="G13" s="122"/>
      <c r="H13" s="122"/>
      <c r="I13" s="122"/>
    </row>
    <row r="14" spans="1:9" ht="12.75">
      <c r="A14" s="161" t="s">
        <v>291</v>
      </c>
      <c r="B14" s="161"/>
      <c r="C14" s="161"/>
      <c r="D14" s="161"/>
      <c r="E14" s="161"/>
      <c r="F14" s="161"/>
      <c r="G14" s="161"/>
      <c r="H14" s="161"/>
      <c r="I14" s="161"/>
    </row>
    <row r="15" spans="1:9" ht="12.75">
      <c r="A15" s="160" t="s">
        <v>179</v>
      </c>
      <c r="B15" s="160"/>
      <c r="C15" s="160"/>
      <c r="D15" s="160"/>
      <c r="E15" s="160"/>
      <c r="F15" s="160"/>
      <c r="G15" s="160"/>
      <c r="H15" s="160"/>
      <c r="I15" s="160"/>
    </row>
    <row r="16" spans="2:9" ht="12.75">
      <c r="B16" s="46"/>
      <c r="C16" s="155" t="s">
        <v>0</v>
      </c>
      <c r="D16" s="155"/>
      <c r="E16" s="155"/>
      <c r="F16" s="155"/>
      <c r="G16" s="155"/>
      <c r="H16" s="155"/>
      <c r="I16" s="155"/>
    </row>
    <row r="17" spans="1:11" s="37" customFormat="1" ht="49.5" customHeight="1">
      <c r="A17" s="151" t="s">
        <v>46</v>
      </c>
      <c r="B17" s="151"/>
      <c r="C17" s="151" t="s">
        <v>103</v>
      </c>
      <c r="D17" s="149"/>
      <c r="E17" s="149"/>
      <c r="F17" s="149"/>
      <c r="G17" s="36" t="s">
        <v>202</v>
      </c>
      <c r="H17" s="12" t="s">
        <v>184</v>
      </c>
      <c r="I17" s="12" t="s">
        <v>185</v>
      </c>
      <c r="J17" s="76"/>
      <c r="K17" s="32"/>
    </row>
    <row r="18" spans="1:11" ht="12.75">
      <c r="A18" s="38" t="s">
        <v>47</v>
      </c>
      <c r="B18" s="39" t="s">
        <v>104</v>
      </c>
      <c r="C18" s="150" t="s">
        <v>104</v>
      </c>
      <c r="D18" s="156"/>
      <c r="E18" s="156"/>
      <c r="F18" s="156"/>
      <c r="G18" s="66"/>
      <c r="H18" s="106">
        <f>SUM(H19,H24,H25)</f>
        <v>93947.78</v>
      </c>
      <c r="I18" s="106">
        <f>SUM(I19,I24,I25)</f>
        <v>0</v>
      </c>
      <c r="J18" s="77"/>
      <c r="K18" s="35"/>
    </row>
    <row r="19" spans="1:11" ht="12.75">
      <c r="A19" s="40" t="s">
        <v>48</v>
      </c>
      <c r="B19" s="41" t="s">
        <v>105</v>
      </c>
      <c r="C19" s="147" t="s">
        <v>105</v>
      </c>
      <c r="D19" s="147"/>
      <c r="E19" s="147"/>
      <c r="F19" s="147"/>
      <c r="G19" s="66"/>
      <c r="H19" s="107">
        <f>SUM(H20:H23)</f>
        <v>88500.8</v>
      </c>
      <c r="I19" s="107">
        <f>SUM(I20:I23)</f>
        <v>0</v>
      </c>
      <c r="J19" s="77"/>
      <c r="K19" s="35"/>
    </row>
    <row r="20" spans="1:11" ht="12.75">
      <c r="A20" s="40" t="s">
        <v>106</v>
      </c>
      <c r="B20" s="41" t="s">
        <v>86</v>
      </c>
      <c r="C20" s="147" t="s">
        <v>86</v>
      </c>
      <c r="D20" s="147"/>
      <c r="E20" s="147"/>
      <c r="F20" s="147"/>
      <c r="G20" s="66"/>
      <c r="H20" s="104">
        <v>60506.84</v>
      </c>
      <c r="I20" s="104"/>
      <c r="J20" s="76"/>
      <c r="K20" s="35"/>
    </row>
    <row r="21" spans="1:11" ht="12.75">
      <c r="A21" s="40" t="s">
        <v>107</v>
      </c>
      <c r="B21" s="42" t="s">
        <v>108</v>
      </c>
      <c r="C21" s="144" t="s">
        <v>108</v>
      </c>
      <c r="D21" s="144"/>
      <c r="E21" s="144"/>
      <c r="F21" s="144"/>
      <c r="G21" s="66"/>
      <c r="H21" s="104">
        <v>26695.6</v>
      </c>
      <c r="I21" s="104"/>
      <c r="J21" s="76"/>
      <c r="K21" s="35"/>
    </row>
    <row r="22" spans="1:11" ht="12.75">
      <c r="A22" s="40" t="s">
        <v>109</v>
      </c>
      <c r="B22" s="41" t="s">
        <v>234</v>
      </c>
      <c r="C22" s="144" t="s">
        <v>234</v>
      </c>
      <c r="D22" s="144"/>
      <c r="E22" s="144"/>
      <c r="F22" s="144"/>
      <c r="G22" s="66"/>
      <c r="H22" s="104">
        <v>1298.36</v>
      </c>
      <c r="I22" s="104"/>
      <c r="J22" s="76"/>
      <c r="K22" s="35"/>
    </row>
    <row r="23" spans="1:11" ht="12.75">
      <c r="A23" s="40" t="s">
        <v>110</v>
      </c>
      <c r="B23" s="42" t="s">
        <v>111</v>
      </c>
      <c r="C23" s="144" t="s">
        <v>111</v>
      </c>
      <c r="D23" s="144"/>
      <c r="E23" s="144"/>
      <c r="F23" s="144"/>
      <c r="G23" s="66"/>
      <c r="H23" s="104"/>
      <c r="I23" s="104"/>
      <c r="J23" s="76"/>
      <c r="K23" s="35"/>
    </row>
    <row r="24" spans="1:11" ht="12.75">
      <c r="A24" s="40" t="s">
        <v>55</v>
      </c>
      <c r="B24" s="41" t="s">
        <v>235</v>
      </c>
      <c r="C24" s="144" t="s">
        <v>235</v>
      </c>
      <c r="D24" s="144"/>
      <c r="E24" s="144"/>
      <c r="F24" s="144"/>
      <c r="G24" s="66"/>
      <c r="H24" s="108"/>
      <c r="I24" s="108"/>
      <c r="J24" s="76"/>
      <c r="K24" s="35" t="s">
        <v>26</v>
      </c>
    </row>
    <row r="25" spans="1:11" ht="12.75">
      <c r="A25" s="40" t="s">
        <v>66</v>
      </c>
      <c r="B25" s="41" t="s">
        <v>236</v>
      </c>
      <c r="C25" s="144" t="s">
        <v>236</v>
      </c>
      <c r="D25" s="144"/>
      <c r="E25" s="144"/>
      <c r="F25" s="144"/>
      <c r="G25" s="66" t="s">
        <v>292</v>
      </c>
      <c r="H25" s="107">
        <f>SUM(H26)+SUM(H27)</f>
        <v>5446.98</v>
      </c>
      <c r="I25" s="107">
        <f>SUM(I26)+SUM(I27)</f>
        <v>0</v>
      </c>
      <c r="J25" s="78"/>
      <c r="K25" s="35"/>
    </row>
    <row r="26" spans="1:11" ht="12.75">
      <c r="A26" s="40" t="s">
        <v>237</v>
      </c>
      <c r="B26" s="42" t="s">
        <v>153</v>
      </c>
      <c r="C26" s="144" t="s">
        <v>153</v>
      </c>
      <c r="D26" s="144"/>
      <c r="E26" s="144"/>
      <c r="F26" s="144"/>
      <c r="G26" s="66"/>
      <c r="H26" s="104">
        <v>5446.98</v>
      </c>
      <c r="I26" s="104"/>
      <c r="J26" s="76"/>
      <c r="K26" s="35"/>
    </row>
    <row r="27" spans="1:11" ht="12.75">
      <c r="A27" s="40" t="s">
        <v>238</v>
      </c>
      <c r="B27" s="42" t="s">
        <v>154</v>
      </c>
      <c r="C27" s="144" t="s">
        <v>154</v>
      </c>
      <c r="D27" s="144"/>
      <c r="E27" s="144"/>
      <c r="F27" s="144"/>
      <c r="G27" s="66"/>
      <c r="H27" s="104"/>
      <c r="I27" s="104"/>
      <c r="J27" s="76"/>
      <c r="K27" s="35" t="s">
        <v>29</v>
      </c>
    </row>
    <row r="28" spans="1:11" ht="12.75">
      <c r="A28" s="38" t="s">
        <v>73</v>
      </c>
      <c r="B28" s="39" t="s">
        <v>112</v>
      </c>
      <c r="C28" s="150" t="s">
        <v>112</v>
      </c>
      <c r="D28" s="150"/>
      <c r="E28" s="150"/>
      <c r="F28" s="150"/>
      <c r="G28" s="66" t="s">
        <v>293</v>
      </c>
      <c r="H28" s="106">
        <f>SUM(H29:H42)</f>
        <v>92761.5</v>
      </c>
      <c r="I28" s="106">
        <f>SUM(I29:I42)</f>
        <v>0</v>
      </c>
      <c r="J28" s="77"/>
      <c r="K28" s="35"/>
    </row>
    <row r="29" spans="1:11" ht="12.75">
      <c r="A29" s="40" t="s">
        <v>48</v>
      </c>
      <c r="B29" s="41" t="s">
        <v>42</v>
      </c>
      <c r="C29" s="144" t="s">
        <v>186</v>
      </c>
      <c r="D29" s="145"/>
      <c r="E29" s="145"/>
      <c r="F29" s="145"/>
      <c r="G29" s="66"/>
      <c r="H29" s="104">
        <v>71867.69</v>
      </c>
      <c r="I29" s="104"/>
      <c r="J29" s="76"/>
      <c r="K29" s="35"/>
    </row>
    <row r="30" spans="1:11" ht="12.75">
      <c r="A30" s="40" t="s">
        <v>239</v>
      </c>
      <c r="B30" s="41" t="s">
        <v>113</v>
      </c>
      <c r="C30" s="144" t="s">
        <v>187</v>
      </c>
      <c r="D30" s="145"/>
      <c r="E30" s="145"/>
      <c r="F30" s="145"/>
      <c r="G30" s="66"/>
      <c r="H30" s="104">
        <v>171.48</v>
      </c>
      <c r="I30" s="104"/>
      <c r="J30" s="76"/>
      <c r="K30" s="35"/>
    </row>
    <row r="31" spans="1:11" ht="12.75">
      <c r="A31" s="40" t="s">
        <v>66</v>
      </c>
      <c r="B31" s="41" t="s">
        <v>240</v>
      </c>
      <c r="C31" s="144" t="s">
        <v>188</v>
      </c>
      <c r="D31" s="145"/>
      <c r="E31" s="145"/>
      <c r="F31" s="145"/>
      <c r="G31" s="66"/>
      <c r="H31" s="104">
        <v>2488.95</v>
      </c>
      <c r="I31" s="104"/>
      <c r="J31" s="79"/>
      <c r="K31" s="35"/>
    </row>
    <row r="32" spans="1:11" ht="12.75">
      <c r="A32" s="40" t="s">
        <v>81</v>
      </c>
      <c r="B32" s="41" t="s">
        <v>114</v>
      </c>
      <c r="C32" s="147" t="s">
        <v>189</v>
      </c>
      <c r="D32" s="145"/>
      <c r="E32" s="145"/>
      <c r="F32" s="145"/>
      <c r="G32" s="66"/>
      <c r="H32" s="104"/>
      <c r="I32" s="104"/>
      <c r="J32" s="79"/>
      <c r="K32" s="35"/>
    </row>
    <row r="33" spans="1:11" ht="12.75">
      <c r="A33" s="40" t="s">
        <v>83</v>
      </c>
      <c r="B33" s="41" t="s">
        <v>116</v>
      </c>
      <c r="C33" s="147" t="s">
        <v>190</v>
      </c>
      <c r="D33" s="145"/>
      <c r="E33" s="145"/>
      <c r="F33" s="145"/>
      <c r="G33" s="66"/>
      <c r="H33" s="104"/>
      <c r="I33" s="104"/>
      <c r="J33" s="79"/>
      <c r="K33" s="35"/>
    </row>
    <row r="34" spans="1:11" ht="12.75">
      <c r="A34" s="40" t="s">
        <v>115</v>
      </c>
      <c r="B34" s="41" t="s">
        <v>118</v>
      </c>
      <c r="C34" s="147" t="s">
        <v>191</v>
      </c>
      <c r="D34" s="145"/>
      <c r="E34" s="145"/>
      <c r="F34" s="145"/>
      <c r="G34" s="66"/>
      <c r="H34" s="104"/>
      <c r="I34" s="104"/>
      <c r="J34" s="79"/>
      <c r="K34" s="35"/>
    </row>
    <row r="35" spans="1:11" ht="12.75">
      <c r="A35" s="40" t="s">
        <v>117</v>
      </c>
      <c r="B35" s="41" t="s">
        <v>241</v>
      </c>
      <c r="C35" s="147" t="s">
        <v>242</v>
      </c>
      <c r="D35" s="145"/>
      <c r="E35" s="145"/>
      <c r="F35" s="145"/>
      <c r="G35" s="66"/>
      <c r="H35" s="104"/>
      <c r="I35" s="104"/>
      <c r="J35" s="80"/>
      <c r="K35" s="35"/>
    </row>
    <row r="36" spans="1:11" ht="12.75">
      <c r="A36" s="40" t="s">
        <v>119</v>
      </c>
      <c r="B36" s="41" t="s">
        <v>243</v>
      </c>
      <c r="C36" s="144" t="s">
        <v>243</v>
      </c>
      <c r="D36" s="145"/>
      <c r="E36" s="145"/>
      <c r="F36" s="145"/>
      <c r="G36" s="66"/>
      <c r="H36" s="104"/>
      <c r="I36" s="104"/>
      <c r="J36" s="80"/>
      <c r="K36" s="35"/>
    </row>
    <row r="37" spans="1:11" ht="12.75">
      <c r="A37" s="40" t="s">
        <v>167</v>
      </c>
      <c r="B37" s="41" t="s">
        <v>244</v>
      </c>
      <c r="C37" s="147" t="s">
        <v>244</v>
      </c>
      <c r="D37" s="145"/>
      <c r="E37" s="145"/>
      <c r="F37" s="145"/>
      <c r="G37" s="66"/>
      <c r="H37" s="104">
        <v>11648.44</v>
      </c>
      <c r="I37" s="104"/>
      <c r="J37" s="80"/>
      <c r="K37" s="35"/>
    </row>
    <row r="38" spans="1:11" ht="15.75" customHeight="1">
      <c r="A38" s="40" t="s">
        <v>168</v>
      </c>
      <c r="B38" s="41" t="s">
        <v>245</v>
      </c>
      <c r="C38" s="144" t="s">
        <v>192</v>
      </c>
      <c r="D38" s="149"/>
      <c r="E38" s="149"/>
      <c r="F38" s="149"/>
      <c r="G38" s="66"/>
      <c r="H38" s="104"/>
      <c r="I38" s="104"/>
      <c r="J38" s="80"/>
      <c r="K38" s="35" t="s">
        <v>272</v>
      </c>
    </row>
    <row r="39" spans="1:11" ht="15.75" customHeight="1">
      <c r="A39" s="40" t="s">
        <v>169</v>
      </c>
      <c r="B39" s="41" t="s">
        <v>246</v>
      </c>
      <c r="C39" s="144" t="s">
        <v>193</v>
      </c>
      <c r="D39" s="145"/>
      <c r="E39" s="145"/>
      <c r="F39" s="145"/>
      <c r="G39" s="66"/>
      <c r="H39" s="104"/>
      <c r="I39" s="104"/>
      <c r="J39" s="80"/>
      <c r="K39" s="35"/>
    </row>
    <row r="40" spans="1:11" ht="12.75">
      <c r="A40" s="40" t="s">
        <v>170</v>
      </c>
      <c r="B40" s="41" t="s">
        <v>247</v>
      </c>
      <c r="C40" s="144" t="s">
        <v>194</v>
      </c>
      <c r="D40" s="145"/>
      <c r="E40" s="145"/>
      <c r="F40" s="145"/>
      <c r="G40" s="66"/>
      <c r="H40" s="104"/>
      <c r="I40" s="104"/>
      <c r="J40" s="80"/>
      <c r="K40" s="35"/>
    </row>
    <row r="41" spans="1:11" ht="12.75">
      <c r="A41" s="40" t="s">
        <v>195</v>
      </c>
      <c r="B41" s="41" t="s">
        <v>248</v>
      </c>
      <c r="C41" s="144" t="s">
        <v>196</v>
      </c>
      <c r="D41" s="145"/>
      <c r="E41" s="145"/>
      <c r="F41" s="145"/>
      <c r="G41" s="66"/>
      <c r="H41" s="104">
        <v>6584.94</v>
      </c>
      <c r="I41" s="104"/>
      <c r="J41" s="80"/>
      <c r="K41" s="35"/>
    </row>
    <row r="42" spans="1:11" ht="12.75">
      <c r="A42" s="40" t="s">
        <v>197</v>
      </c>
      <c r="B42" s="41" t="s">
        <v>120</v>
      </c>
      <c r="C42" s="133" t="s">
        <v>198</v>
      </c>
      <c r="D42" s="134"/>
      <c r="E42" s="134"/>
      <c r="F42" s="135"/>
      <c r="G42" s="66"/>
      <c r="H42" s="104"/>
      <c r="I42" s="104"/>
      <c r="J42" s="81"/>
      <c r="K42" s="35"/>
    </row>
    <row r="43" spans="1:11" ht="12.75">
      <c r="A43" s="39" t="s">
        <v>74</v>
      </c>
      <c r="B43" s="43" t="s">
        <v>155</v>
      </c>
      <c r="C43" s="146" t="s">
        <v>155</v>
      </c>
      <c r="D43" s="142"/>
      <c r="E43" s="142"/>
      <c r="F43" s="143"/>
      <c r="G43" s="66"/>
      <c r="H43" s="106">
        <f>H18-H28</f>
        <v>1186.2799999999988</v>
      </c>
      <c r="I43" s="106">
        <f>I18-I28</f>
        <v>0</v>
      </c>
      <c r="J43" s="77"/>
      <c r="K43" s="35"/>
    </row>
    <row r="44" spans="1:11" ht="12.75">
      <c r="A44" s="39" t="s">
        <v>85</v>
      </c>
      <c r="B44" s="39" t="s">
        <v>121</v>
      </c>
      <c r="C44" s="141" t="s">
        <v>121</v>
      </c>
      <c r="D44" s="142"/>
      <c r="E44" s="142"/>
      <c r="F44" s="143"/>
      <c r="G44" s="67"/>
      <c r="H44" s="106">
        <f>IF(TYPE(H45)=1,H45,0)-IF(TYPE(H46)=1,H46,0)-IF(TYPE(H47)=1,H47,0)</f>
        <v>0</v>
      </c>
      <c r="I44" s="106">
        <f>IF(TYPE(I45)=1,I45,0)-IF(TYPE(I46)=1,I46,0)-IF(TYPE(I47)=1,I47,0)</f>
        <v>0</v>
      </c>
      <c r="J44" s="77"/>
      <c r="K44" s="35"/>
    </row>
    <row r="45" spans="1:11" ht="12.75">
      <c r="A45" s="42" t="s">
        <v>122</v>
      </c>
      <c r="B45" s="41" t="s">
        <v>249</v>
      </c>
      <c r="C45" s="133" t="s">
        <v>199</v>
      </c>
      <c r="D45" s="134"/>
      <c r="E45" s="134"/>
      <c r="F45" s="135"/>
      <c r="G45" s="67"/>
      <c r="H45" s="104"/>
      <c r="I45" s="104"/>
      <c r="J45" s="81"/>
      <c r="K45" s="35"/>
    </row>
    <row r="46" spans="1:11" ht="12.75">
      <c r="A46" s="42" t="s">
        <v>55</v>
      </c>
      <c r="B46" s="41" t="s">
        <v>200</v>
      </c>
      <c r="C46" s="133" t="s">
        <v>200</v>
      </c>
      <c r="D46" s="134"/>
      <c r="E46" s="134"/>
      <c r="F46" s="135"/>
      <c r="G46" s="67"/>
      <c r="H46" s="104"/>
      <c r="I46" s="104"/>
      <c r="J46" s="81"/>
      <c r="K46" s="35" t="s">
        <v>39</v>
      </c>
    </row>
    <row r="47" spans="1:11" ht="12.75">
      <c r="A47" s="42" t="s">
        <v>127</v>
      </c>
      <c r="B47" s="41" t="s">
        <v>250</v>
      </c>
      <c r="C47" s="133" t="s">
        <v>201</v>
      </c>
      <c r="D47" s="134"/>
      <c r="E47" s="134"/>
      <c r="F47" s="135"/>
      <c r="G47" s="67"/>
      <c r="H47" s="104"/>
      <c r="I47" s="104"/>
      <c r="J47" s="81"/>
      <c r="K47" s="35"/>
    </row>
    <row r="48" spans="1:11" ht="12.75">
      <c r="A48" s="39" t="s">
        <v>89</v>
      </c>
      <c r="B48" s="43" t="s">
        <v>123</v>
      </c>
      <c r="C48" s="146" t="s">
        <v>123</v>
      </c>
      <c r="D48" s="142"/>
      <c r="E48" s="142"/>
      <c r="F48" s="143"/>
      <c r="G48" s="67"/>
      <c r="H48" s="104"/>
      <c r="I48" s="104"/>
      <c r="J48" s="82"/>
      <c r="K48" s="35" t="s">
        <v>30</v>
      </c>
    </row>
    <row r="49" spans="1:11" ht="30" customHeight="1">
      <c r="A49" s="39" t="s">
        <v>101</v>
      </c>
      <c r="B49" s="43" t="s">
        <v>43</v>
      </c>
      <c r="C49" s="148" t="s">
        <v>43</v>
      </c>
      <c r="D49" s="139"/>
      <c r="E49" s="139"/>
      <c r="F49" s="140"/>
      <c r="G49" s="67"/>
      <c r="H49" s="104"/>
      <c r="I49" s="104"/>
      <c r="J49" s="82"/>
      <c r="K49" s="35" t="s">
        <v>27</v>
      </c>
    </row>
    <row r="50" spans="1:11" ht="12.75">
      <c r="A50" s="39" t="s">
        <v>125</v>
      </c>
      <c r="B50" s="43" t="s">
        <v>251</v>
      </c>
      <c r="C50" s="146" t="s">
        <v>251</v>
      </c>
      <c r="D50" s="142"/>
      <c r="E50" s="142"/>
      <c r="F50" s="143"/>
      <c r="G50" s="67"/>
      <c r="H50" s="104"/>
      <c r="I50" s="104"/>
      <c r="J50" s="82"/>
      <c r="K50" s="35"/>
    </row>
    <row r="51" spans="1:11" ht="30" customHeight="1">
      <c r="A51" s="39" t="s">
        <v>126</v>
      </c>
      <c r="B51" s="39" t="s">
        <v>252</v>
      </c>
      <c r="C51" s="138" t="s">
        <v>252</v>
      </c>
      <c r="D51" s="139"/>
      <c r="E51" s="139"/>
      <c r="F51" s="140"/>
      <c r="G51" s="67"/>
      <c r="H51" s="106">
        <f>SUM(H43,H44,H48,H49,H50)</f>
        <v>1186.2799999999988</v>
      </c>
      <c r="I51" s="106">
        <f>SUM(I43,I44,I48,I49,I50)</f>
        <v>0</v>
      </c>
      <c r="J51" s="83"/>
      <c r="K51" s="35"/>
    </row>
    <row r="52" spans="1:11" ht="12.75">
      <c r="A52" s="39" t="s">
        <v>48</v>
      </c>
      <c r="B52" s="39" t="s">
        <v>124</v>
      </c>
      <c r="C52" s="141" t="s">
        <v>124</v>
      </c>
      <c r="D52" s="142"/>
      <c r="E52" s="142"/>
      <c r="F52" s="143"/>
      <c r="G52" s="67"/>
      <c r="H52" s="104"/>
      <c r="I52" s="104"/>
      <c r="J52" s="82"/>
      <c r="K52" s="35"/>
    </row>
    <row r="53" spans="1:11" ht="12.75">
      <c r="A53" s="39" t="s">
        <v>253</v>
      </c>
      <c r="B53" s="43" t="s">
        <v>166</v>
      </c>
      <c r="C53" s="146" t="s">
        <v>166</v>
      </c>
      <c r="D53" s="142"/>
      <c r="E53" s="142"/>
      <c r="F53" s="143"/>
      <c r="G53" s="67"/>
      <c r="H53" s="106">
        <f>SUM(H51,H52)</f>
        <v>1186.2799999999988</v>
      </c>
      <c r="I53" s="106">
        <f>SUM(I51,I52)</f>
        <v>0</v>
      </c>
      <c r="J53" s="83"/>
      <c r="K53" s="35"/>
    </row>
    <row r="54" spans="1:11" ht="12.75">
      <c r="A54" s="42" t="s">
        <v>48</v>
      </c>
      <c r="B54" s="41" t="s">
        <v>254</v>
      </c>
      <c r="C54" s="133" t="s">
        <v>254</v>
      </c>
      <c r="D54" s="134"/>
      <c r="E54" s="134"/>
      <c r="F54" s="135"/>
      <c r="G54" s="67"/>
      <c r="H54" s="107"/>
      <c r="I54" s="107"/>
      <c r="J54" s="81"/>
      <c r="K54" s="35" t="s">
        <v>28</v>
      </c>
    </row>
    <row r="55" spans="1:11" ht="12.75">
      <c r="A55" s="42" t="s">
        <v>55</v>
      </c>
      <c r="B55" s="41" t="s">
        <v>255</v>
      </c>
      <c r="C55" s="133" t="s">
        <v>255</v>
      </c>
      <c r="D55" s="134"/>
      <c r="E55" s="134"/>
      <c r="F55" s="135"/>
      <c r="G55" s="67"/>
      <c r="H55" s="107"/>
      <c r="I55" s="107"/>
      <c r="J55" s="81"/>
      <c r="K55" s="35" t="s">
        <v>28</v>
      </c>
    </row>
    <row r="56" spans="1:9" ht="12.75">
      <c r="A56" s="98"/>
      <c r="B56" s="99"/>
      <c r="C56" s="99"/>
      <c r="D56" s="44"/>
      <c r="E56" s="44"/>
      <c r="F56" s="44"/>
      <c r="H56" s="100"/>
      <c r="I56" s="100"/>
    </row>
    <row r="57" spans="1:9" ht="12.75">
      <c r="A57" s="32"/>
      <c r="B57" s="32"/>
      <c r="C57" s="32"/>
      <c r="D57" s="32"/>
      <c r="G57" s="44"/>
      <c r="H57" s="44"/>
      <c r="I57" s="44"/>
    </row>
    <row r="58" spans="1:9" ht="12.75">
      <c r="A58" s="44"/>
      <c r="B58" s="96"/>
      <c r="C58" s="137" t="s">
        <v>9</v>
      </c>
      <c r="D58" s="137"/>
      <c r="E58" s="44"/>
      <c r="F58" s="45"/>
      <c r="G58" s="46"/>
      <c r="H58" s="44"/>
      <c r="I58" s="90" t="s">
        <v>275</v>
      </c>
    </row>
    <row r="59" spans="2:9" ht="12.75">
      <c r="B59" s="94"/>
      <c r="C59" s="121" t="s">
        <v>256</v>
      </c>
      <c r="D59" s="121"/>
      <c r="E59" s="121"/>
      <c r="F59" s="121"/>
      <c r="G59" s="92" t="s">
        <v>230</v>
      </c>
      <c r="H59" s="94"/>
      <c r="I59" s="93" t="s">
        <v>231</v>
      </c>
    </row>
    <row r="60" spans="2:9" ht="12.75">
      <c r="B60" s="94"/>
      <c r="C60" s="94"/>
      <c r="G60" s="92"/>
      <c r="H60" s="94"/>
      <c r="I60" s="93"/>
    </row>
    <row r="61" spans="2:9" ht="12.75">
      <c r="B61" s="94"/>
      <c r="C61" s="94"/>
      <c r="G61" s="92"/>
      <c r="H61" s="94"/>
      <c r="I61" s="93"/>
    </row>
    <row r="62" spans="1:9" ht="12.75">
      <c r="A62" s="45"/>
      <c r="B62" s="44"/>
      <c r="C62" s="136" t="s">
        <v>274</v>
      </c>
      <c r="D62" s="137"/>
      <c r="E62" s="44"/>
      <c r="F62" s="45"/>
      <c r="G62" s="46"/>
      <c r="H62" s="44"/>
      <c r="I62" s="90" t="s">
        <v>259</v>
      </c>
    </row>
    <row r="63" spans="2:9" ht="12.75">
      <c r="B63" s="44"/>
      <c r="C63" s="121"/>
      <c r="D63" s="121"/>
      <c r="E63" s="121"/>
      <c r="F63" s="121"/>
      <c r="G63" s="92" t="s">
        <v>230</v>
      </c>
      <c r="H63" s="97"/>
      <c r="I63" s="93" t="s">
        <v>231</v>
      </c>
    </row>
    <row r="64" spans="2:9" ht="12.75">
      <c r="B64" s="44"/>
      <c r="C64" s="95"/>
      <c r="D64" s="95"/>
      <c r="E64" s="95"/>
      <c r="F64" s="95"/>
      <c r="G64" s="92"/>
      <c r="H64" s="97"/>
      <c r="I64" s="93"/>
    </row>
    <row r="65" spans="2:9" ht="12.75">
      <c r="B65" s="44"/>
      <c r="C65" s="95"/>
      <c r="D65" s="95"/>
      <c r="E65" s="95"/>
      <c r="F65" s="95"/>
      <c r="G65" s="92"/>
      <c r="H65" s="97"/>
      <c r="I65" s="93"/>
    </row>
  </sheetData>
  <sheetProtection/>
  <mergeCells count="57">
    <mergeCell ref="A4:I4"/>
    <mergeCell ref="A6:I6"/>
    <mergeCell ref="A8:I8"/>
    <mergeCell ref="A9:I9"/>
    <mergeCell ref="A14:I14"/>
    <mergeCell ref="A15:I15"/>
    <mergeCell ref="A5:I5"/>
    <mergeCell ref="A7:I7"/>
    <mergeCell ref="C25:F25"/>
    <mergeCell ref="C26:F26"/>
    <mergeCell ref="C23:F23"/>
    <mergeCell ref="C16:I16"/>
    <mergeCell ref="C22:F22"/>
    <mergeCell ref="C21:F21"/>
    <mergeCell ref="C18:F18"/>
    <mergeCell ref="C19:F19"/>
    <mergeCell ref="C20:F20"/>
    <mergeCell ref="C24:F24"/>
    <mergeCell ref="A17:B17"/>
    <mergeCell ref="C17:F17"/>
    <mergeCell ref="A10:I10"/>
    <mergeCell ref="A11:I11"/>
    <mergeCell ref="A12:I12"/>
    <mergeCell ref="A13:I13"/>
    <mergeCell ref="C37:F37"/>
    <mergeCell ref="C38:F38"/>
    <mergeCell ref="C27:F27"/>
    <mergeCell ref="C28:F28"/>
    <mergeCell ref="C29:F29"/>
    <mergeCell ref="C30:F30"/>
    <mergeCell ref="C33:F33"/>
    <mergeCell ref="C32:F32"/>
    <mergeCell ref="C31:F31"/>
    <mergeCell ref="C53:F53"/>
    <mergeCell ref="C34:F34"/>
    <mergeCell ref="C35:F35"/>
    <mergeCell ref="C36:F36"/>
    <mergeCell ref="C43:F43"/>
    <mergeCell ref="C44:F44"/>
    <mergeCell ref="C48:F48"/>
    <mergeCell ref="C47:F47"/>
    <mergeCell ref="C49:F49"/>
    <mergeCell ref="C50:F50"/>
    <mergeCell ref="C51:F51"/>
    <mergeCell ref="C52:F52"/>
    <mergeCell ref="C46:F46"/>
    <mergeCell ref="C39:F39"/>
    <mergeCell ref="C40:F40"/>
    <mergeCell ref="C41:F41"/>
    <mergeCell ref="C42:F42"/>
    <mergeCell ref="C45:F45"/>
    <mergeCell ref="C63:F63"/>
    <mergeCell ref="C54:F54"/>
    <mergeCell ref="C55:F55"/>
    <mergeCell ref="C62:D62"/>
    <mergeCell ref="C58:D58"/>
    <mergeCell ref="C59:F5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PageLayoutView="0" workbookViewId="0" topLeftCell="A1">
      <selection activeCell="K31" sqref="K31"/>
    </sheetView>
  </sheetViews>
  <sheetFormatPr defaultColWidth="9.140625" defaultRowHeight="12.75"/>
  <cols>
    <col min="1" max="1" width="6.00390625" style="62" customWidth="1"/>
    <col min="2" max="2" width="32.8515625" style="48" customWidth="1"/>
    <col min="3" max="3" width="11.00390625" style="48" customWidth="1"/>
    <col min="4" max="13" width="11.140625" style="48" customWidth="1"/>
    <col min="14" max="16384" width="9.140625" style="48" customWidth="1"/>
  </cols>
  <sheetData>
    <row r="1" ht="12.75">
      <c r="I1" s="48" t="s">
        <v>260</v>
      </c>
    </row>
    <row r="2" ht="12.75">
      <c r="I2" s="48" t="s">
        <v>257</v>
      </c>
    </row>
    <row r="4" spans="1:11" s="51" customFormat="1" ht="12.75">
      <c r="A4" s="168" t="s">
        <v>10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="51" customFormat="1" ht="12.75">
      <c r="A5" s="54"/>
    </row>
    <row r="6" spans="1:11" s="60" customFormat="1" ht="21" customHeight="1">
      <c r="A6" s="61"/>
      <c r="B6" s="61"/>
      <c r="C6" s="166" t="s">
        <v>278</v>
      </c>
      <c r="D6" s="166"/>
      <c r="E6" s="166"/>
      <c r="F6" s="166"/>
      <c r="G6" s="166"/>
      <c r="H6" s="166"/>
      <c r="I6" s="166"/>
      <c r="J6" s="61"/>
      <c r="K6" s="61"/>
    </row>
    <row r="7" spans="1:11" s="51" customFormat="1" ht="12.75">
      <c r="A7" s="167" t="s">
        <v>205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7" s="51" customFormat="1" ht="12.75">
      <c r="A8" s="59"/>
      <c r="B8" s="59"/>
      <c r="C8" s="58"/>
      <c r="D8" s="58"/>
      <c r="E8" s="58"/>
      <c r="F8" s="58"/>
      <c r="G8" s="58"/>
    </row>
    <row r="9" spans="1:11" s="51" customFormat="1" ht="14.25">
      <c r="A9" s="170" t="s">
        <v>261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="51" customFormat="1" ht="12.75">
      <c r="A10" s="54"/>
    </row>
    <row r="11" spans="1:13" s="51" customFormat="1" ht="12.75">
      <c r="A11" s="162" t="s">
        <v>46</v>
      </c>
      <c r="B11" s="162" t="s">
        <v>41</v>
      </c>
      <c r="C11" s="162" t="s">
        <v>156</v>
      </c>
      <c r="D11" s="162" t="s">
        <v>258</v>
      </c>
      <c r="E11" s="162"/>
      <c r="F11" s="162"/>
      <c r="G11" s="162"/>
      <c r="H11" s="162"/>
      <c r="I11" s="162"/>
      <c r="J11" s="163"/>
      <c r="K11" s="163"/>
      <c r="L11" s="162"/>
      <c r="M11" s="162" t="s">
        <v>157</v>
      </c>
    </row>
    <row r="12" spans="1:13" s="51" customFormat="1" ht="108.75" customHeight="1">
      <c r="A12" s="162"/>
      <c r="B12" s="162"/>
      <c r="C12" s="162"/>
      <c r="D12" s="12" t="s">
        <v>21</v>
      </c>
      <c r="E12" s="12" t="s">
        <v>11</v>
      </c>
      <c r="F12" s="12" t="s">
        <v>22</v>
      </c>
      <c r="G12" s="12" t="s">
        <v>262</v>
      </c>
      <c r="H12" s="12" t="s">
        <v>23</v>
      </c>
      <c r="I12" s="69" t="s">
        <v>12</v>
      </c>
      <c r="J12" s="12" t="s">
        <v>13</v>
      </c>
      <c r="K12" s="57" t="s">
        <v>14</v>
      </c>
      <c r="L12" s="72" t="s">
        <v>15</v>
      </c>
      <c r="M12" s="162"/>
    </row>
    <row r="13" spans="1:13" s="51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73" t="s">
        <v>16</v>
      </c>
      <c r="L13" s="13">
        <v>12</v>
      </c>
      <c r="M13" s="13">
        <v>13</v>
      </c>
    </row>
    <row r="14" spans="1:13" s="51" customFormat="1" ht="51">
      <c r="A14" s="12" t="s">
        <v>129</v>
      </c>
      <c r="B14" s="49" t="s">
        <v>17</v>
      </c>
      <c r="C14" s="110">
        <f>SUM(C15:C16)</f>
        <v>0</v>
      </c>
      <c r="D14" s="110">
        <f aca="true" t="shared" si="0" ref="D14:M14">SUM(D15:D16)</f>
        <v>52333.12</v>
      </c>
      <c r="E14" s="110">
        <f t="shared" si="0"/>
        <v>0</v>
      </c>
      <c r="F14" s="110">
        <f t="shared" si="0"/>
        <v>0</v>
      </c>
      <c r="G14" s="110">
        <f t="shared" si="0"/>
        <v>0</v>
      </c>
      <c r="H14" s="110">
        <f t="shared" si="0"/>
        <v>0</v>
      </c>
      <c r="I14" s="110">
        <f t="shared" si="0"/>
        <v>-52333.12</v>
      </c>
      <c r="J14" s="110">
        <f t="shared" si="0"/>
        <v>0</v>
      </c>
      <c r="K14" s="110">
        <f t="shared" si="0"/>
        <v>0</v>
      </c>
      <c r="L14" s="110">
        <f t="shared" si="0"/>
        <v>0</v>
      </c>
      <c r="M14" s="110">
        <f t="shared" si="0"/>
        <v>0</v>
      </c>
    </row>
    <row r="15" spans="1:13" s="51" customFormat="1" ht="15" customHeight="1">
      <c r="A15" s="13" t="s">
        <v>158</v>
      </c>
      <c r="B15" s="50" t="s">
        <v>44</v>
      </c>
      <c r="C15" s="113"/>
      <c r="D15" s="109">
        <v>2257.68</v>
      </c>
      <c r="E15" s="109"/>
      <c r="F15" s="109"/>
      <c r="G15" s="109"/>
      <c r="H15" s="109"/>
      <c r="I15" s="109">
        <v>-2257.68</v>
      </c>
      <c r="J15" s="109"/>
      <c r="K15" s="109"/>
      <c r="L15" s="109"/>
      <c r="M15" s="109">
        <f>SUM(C15:L15)</f>
        <v>0</v>
      </c>
    </row>
    <row r="16" spans="1:13" s="51" customFormat="1" ht="15" customHeight="1">
      <c r="A16" s="13" t="s">
        <v>159</v>
      </c>
      <c r="B16" s="50" t="s">
        <v>45</v>
      </c>
      <c r="C16" s="113"/>
      <c r="D16" s="109">
        <v>50075.44</v>
      </c>
      <c r="E16" s="109"/>
      <c r="F16" s="109"/>
      <c r="G16" s="109"/>
      <c r="H16" s="109"/>
      <c r="I16" s="109">
        <v>-50075.44</v>
      </c>
      <c r="J16" s="109"/>
      <c r="K16" s="109"/>
      <c r="L16" s="109"/>
      <c r="M16" s="109">
        <f>SUM(C16:L16)</f>
        <v>0</v>
      </c>
    </row>
    <row r="17" spans="1:13" s="51" customFormat="1" ht="54" customHeight="1">
      <c r="A17" s="12" t="s">
        <v>130</v>
      </c>
      <c r="B17" s="49" t="s">
        <v>18</v>
      </c>
      <c r="C17" s="110">
        <f>SUM(C18:C19)</f>
        <v>0</v>
      </c>
      <c r="D17" s="110">
        <f aca="true" t="shared" si="1" ref="D17:M17">SUM(D18:D19)</f>
        <v>19195.86</v>
      </c>
      <c r="E17" s="110">
        <f t="shared" si="1"/>
        <v>0</v>
      </c>
      <c r="F17" s="110">
        <f t="shared" si="1"/>
        <v>11474.7</v>
      </c>
      <c r="G17" s="110">
        <f t="shared" si="1"/>
        <v>0</v>
      </c>
      <c r="H17" s="110">
        <f t="shared" si="1"/>
        <v>0</v>
      </c>
      <c r="I17" s="110">
        <f t="shared" si="1"/>
        <v>-19367.34</v>
      </c>
      <c r="J17" s="110">
        <f t="shared" si="1"/>
        <v>0</v>
      </c>
      <c r="K17" s="110">
        <f t="shared" si="1"/>
        <v>0</v>
      </c>
      <c r="L17" s="110">
        <f t="shared" si="1"/>
        <v>0</v>
      </c>
      <c r="M17" s="110">
        <f t="shared" si="1"/>
        <v>11303.220000000001</v>
      </c>
    </row>
    <row r="18" spans="1:13" s="51" customFormat="1" ht="15" customHeight="1">
      <c r="A18" s="13" t="s">
        <v>160</v>
      </c>
      <c r="B18" s="50" t="s">
        <v>44</v>
      </c>
      <c r="C18" s="109"/>
      <c r="D18" s="109">
        <v>7917.3</v>
      </c>
      <c r="E18" s="109"/>
      <c r="F18" s="109">
        <v>11474.7</v>
      </c>
      <c r="G18" s="109"/>
      <c r="H18" s="109"/>
      <c r="I18" s="109">
        <v>-8088.78</v>
      </c>
      <c r="J18" s="109"/>
      <c r="K18" s="109"/>
      <c r="L18" s="109"/>
      <c r="M18" s="109">
        <f>SUM(C18:L18)</f>
        <v>11303.220000000001</v>
      </c>
    </row>
    <row r="19" spans="1:13" s="51" customFormat="1" ht="15" customHeight="1">
      <c r="A19" s="13" t="s">
        <v>165</v>
      </c>
      <c r="B19" s="50" t="s">
        <v>45</v>
      </c>
      <c r="C19" s="113"/>
      <c r="D19" s="109">
        <v>11278.56</v>
      </c>
      <c r="E19" s="109"/>
      <c r="F19" s="109"/>
      <c r="G19" s="109"/>
      <c r="H19" s="109"/>
      <c r="I19" s="109">
        <v>-11278.56</v>
      </c>
      <c r="J19" s="109"/>
      <c r="K19" s="109"/>
      <c r="L19" s="109"/>
      <c r="M19" s="109">
        <f>SUM(C19:L19)</f>
        <v>0</v>
      </c>
    </row>
    <row r="20" spans="1:13" s="51" customFormat="1" ht="77.25" customHeight="1">
      <c r="A20" s="12" t="s">
        <v>131</v>
      </c>
      <c r="B20" s="49" t="s">
        <v>19</v>
      </c>
      <c r="C20" s="110">
        <f>SUM(C21:C22)</f>
        <v>0</v>
      </c>
      <c r="D20" s="110">
        <f aca="true" t="shared" si="2" ref="D20:M20">SUM(D21:D22)</f>
        <v>1298.36</v>
      </c>
      <c r="E20" s="110">
        <f t="shared" si="2"/>
        <v>0</v>
      </c>
      <c r="F20" s="110">
        <f t="shared" si="2"/>
        <v>0</v>
      </c>
      <c r="G20" s="110">
        <f t="shared" si="2"/>
        <v>0</v>
      </c>
      <c r="H20" s="110">
        <f t="shared" si="2"/>
        <v>0</v>
      </c>
      <c r="I20" s="110">
        <f t="shared" si="2"/>
        <v>-1298.36</v>
      </c>
      <c r="J20" s="110">
        <f t="shared" si="2"/>
        <v>0</v>
      </c>
      <c r="K20" s="110">
        <f t="shared" si="2"/>
        <v>0</v>
      </c>
      <c r="L20" s="110">
        <f t="shared" si="2"/>
        <v>0</v>
      </c>
      <c r="M20" s="110">
        <f t="shared" si="2"/>
        <v>0</v>
      </c>
    </row>
    <row r="21" spans="1:13" s="51" customFormat="1" ht="15" customHeight="1">
      <c r="A21" s="13" t="s">
        <v>161</v>
      </c>
      <c r="B21" s="50" t="s">
        <v>44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09"/>
      <c r="M21" s="109">
        <f>SUM(C21:L21)</f>
        <v>0</v>
      </c>
    </row>
    <row r="22" spans="1:13" s="51" customFormat="1" ht="15" customHeight="1">
      <c r="A22" s="13" t="s">
        <v>162</v>
      </c>
      <c r="B22" s="50" t="s">
        <v>45</v>
      </c>
      <c r="C22" s="111"/>
      <c r="D22" s="111">
        <v>1298.36</v>
      </c>
      <c r="E22" s="111"/>
      <c r="F22" s="111"/>
      <c r="G22" s="111"/>
      <c r="H22" s="111"/>
      <c r="I22" s="111">
        <v>-1298.36</v>
      </c>
      <c r="J22" s="111"/>
      <c r="K22" s="111"/>
      <c r="L22" s="109"/>
      <c r="M22" s="109">
        <f>SUM(C22:L22)</f>
        <v>0</v>
      </c>
    </row>
    <row r="23" spans="1:13" s="51" customFormat="1" ht="15" customHeight="1">
      <c r="A23" s="12" t="s">
        <v>132</v>
      </c>
      <c r="B23" s="49" t="s">
        <v>177</v>
      </c>
      <c r="C23" s="110">
        <f>SUM(C24:C25)</f>
        <v>0</v>
      </c>
      <c r="D23" s="110">
        <f aca="true" t="shared" si="3" ref="D23:M23">SUM(D24:D25)</f>
        <v>0</v>
      </c>
      <c r="E23" s="110">
        <f t="shared" si="3"/>
        <v>0</v>
      </c>
      <c r="F23" s="110">
        <f t="shared" si="3"/>
        <v>0</v>
      </c>
      <c r="G23" s="110">
        <f t="shared" si="3"/>
        <v>0</v>
      </c>
      <c r="H23" s="110">
        <f t="shared" si="3"/>
        <v>0</v>
      </c>
      <c r="I23" s="110">
        <f t="shared" si="3"/>
        <v>0</v>
      </c>
      <c r="J23" s="110">
        <f t="shared" si="3"/>
        <v>0</v>
      </c>
      <c r="K23" s="110">
        <f t="shared" si="3"/>
        <v>0</v>
      </c>
      <c r="L23" s="110">
        <f t="shared" si="3"/>
        <v>0</v>
      </c>
      <c r="M23" s="110">
        <f t="shared" si="3"/>
        <v>0</v>
      </c>
    </row>
    <row r="24" spans="1:13" s="51" customFormat="1" ht="15" customHeight="1">
      <c r="A24" s="13" t="s">
        <v>163</v>
      </c>
      <c r="B24" s="50" t="s">
        <v>44</v>
      </c>
      <c r="C24" s="113"/>
      <c r="D24" s="109"/>
      <c r="E24" s="109"/>
      <c r="F24" s="109"/>
      <c r="G24" s="109"/>
      <c r="H24" s="109"/>
      <c r="I24" s="109"/>
      <c r="J24" s="109"/>
      <c r="K24" s="109"/>
      <c r="L24" s="109"/>
      <c r="M24" s="109">
        <f>SUM(C24:L24)</f>
        <v>0</v>
      </c>
    </row>
    <row r="25" spans="1:13" s="51" customFormat="1" ht="15" customHeight="1">
      <c r="A25" s="13" t="s">
        <v>164</v>
      </c>
      <c r="B25" s="50" t="s">
        <v>45</v>
      </c>
      <c r="C25" s="113"/>
      <c r="D25" s="109"/>
      <c r="E25" s="109"/>
      <c r="F25" s="109"/>
      <c r="G25" s="109"/>
      <c r="H25" s="109"/>
      <c r="I25" s="109"/>
      <c r="J25" s="109"/>
      <c r="K25" s="109"/>
      <c r="L25" s="109"/>
      <c r="M25" s="109">
        <f>SUM(C25:L25)</f>
        <v>0</v>
      </c>
    </row>
    <row r="26" spans="1:13" s="51" customFormat="1" ht="15" customHeight="1">
      <c r="A26" s="12" t="s">
        <v>133</v>
      </c>
      <c r="B26" s="49" t="s">
        <v>20</v>
      </c>
      <c r="C26" s="112">
        <f>C14+C17+C20+C23</f>
        <v>0</v>
      </c>
      <c r="D26" s="112">
        <f aca="true" t="shared" si="4" ref="D26:M26">D14+D17+D20+D23</f>
        <v>72827.34000000001</v>
      </c>
      <c r="E26" s="112">
        <f t="shared" si="4"/>
        <v>0</v>
      </c>
      <c r="F26" s="112">
        <f t="shared" si="4"/>
        <v>11474.7</v>
      </c>
      <c r="G26" s="112">
        <f t="shared" si="4"/>
        <v>0</v>
      </c>
      <c r="H26" s="112">
        <f t="shared" si="4"/>
        <v>0</v>
      </c>
      <c r="I26" s="112">
        <f t="shared" si="4"/>
        <v>-72998.82</v>
      </c>
      <c r="J26" s="112">
        <f t="shared" si="4"/>
        <v>0</v>
      </c>
      <c r="K26" s="112">
        <f t="shared" si="4"/>
        <v>0</v>
      </c>
      <c r="L26" s="112">
        <f t="shared" si="4"/>
        <v>0</v>
      </c>
      <c r="M26" s="112">
        <f t="shared" si="4"/>
        <v>11303.220000000001</v>
      </c>
    </row>
    <row r="28" spans="1:5" s="52" customFormat="1" ht="12.75">
      <c r="A28" s="52" t="s">
        <v>265</v>
      </c>
      <c r="C28" s="165" t="s">
        <v>259</v>
      </c>
      <c r="D28" s="165"/>
      <c r="E28" s="102"/>
    </row>
    <row r="29" spans="3:6" s="52" customFormat="1" ht="12.75">
      <c r="C29" s="164" t="s">
        <v>269</v>
      </c>
      <c r="D29" s="164"/>
      <c r="E29" s="164"/>
      <c r="F29" s="56"/>
    </row>
  </sheetData>
  <sheetProtection/>
  <mergeCells count="11">
    <mergeCell ref="A4:K4"/>
    <mergeCell ref="A9:K9"/>
    <mergeCell ref="A11:A12"/>
    <mergeCell ref="B11:B12"/>
    <mergeCell ref="C11:C12"/>
    <mergeCell ref="D11:L11"/>
    <mergeCell ref="C29:E29"/>
    <mergeCell ref="C28:D28"/>
    <mergeCell ref="C6:I6"/>
    <mergeCell ref="M11:M12"/>
    <mergeCell ref="A7:K7"/>
  </mergeCells>
  <printOptions horizontalCentered="1"/>
  <pageMargins left="0.19" right="0.17" top="0.21" bottom="0.17" header="0.16" footer="0.1574803149606299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2013-08-25T18:23:31Z</cp:lastPrinted>
  <dcterms:created xsi:type="dcterms:W3CDTF">2007-01-30T12:52:40Z</dcterms:created>
  <dcterms:modified xsi:type="dcterms:W3CDTF">2013-08-25T18:50:33Z</dcterms:modified>
  <cp:category/>
  <cp:version/>
  <cp:contentType/>
  <cp:contentStatus/>
</cp:coreProperties>
</file>